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16" windowHeight="7716" tabRatio="778" activeTab="1"/>
  </bookViews>
  <sheets>
    <sheet name="пол+прог" sheetId="1" r:id="rId1"/>
    <sheet name="тотал прогр" sheetId="2" r:id="rId2"/>
    <sheet name="Прог 1" sheetId="3" r:id="rId3"/>
    <sheet name="Прог 2" sheetId="4" r:id="rId4"/>
    <sheet name="Прог 3" sheetId="5" r:id="rId5"/>
    <sheet name="Прог 4" sheetId="6" r:id="rId6"/>
    <sheet name="Прог 5" sheetId="7" r:id="rId7"/>
    <sheet name="Прог 6" sheetId="8" r:id="rId8"/>
    <sheet name="Прог 7" sheetId="9" r:id="rId9"/>
    <sheet name="Прог 8" sheetId="10" r:id="rId10"/>
    <sheet name="Прог 9" sheetId="11" r:id="rId11"/>
  </sheets>
  <definedNames/>
  <calcPr fullCalcOnLoad="1"/>
</workbook>
</file>

<file path=xl/sharedStrings.xml><?xml version="1.0" encoding="utf-8"?>
<sst xmlns="http://schemas.openxmlformats.org/spreadsheetml/2006/main" count="474" uniqueCount="82">
  <si>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</si>
  <si>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</si>
  <si>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</si>
  <si>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</si>
  <si>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</si>
  <si>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</si>
  <si>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</si>
  <si>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</si>
  <si>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</si>
  <si>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</si>
  <si>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</si>
  <si>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</si>
  <si>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</si>
  <si>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</si>
  <si>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</si>
  <si>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</si>
  <si>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</si>
  <si>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</si>
  <si>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 xml:space="preserve">(наименование на бюджетната организация)                                (отчетен период) </t>
  </si>
  <si>
    <t>от тях:</t>
  </si>
  <si>
    <r>
      <t>Общо разходи по</t>
    </r>
    <r>
      <rPr>
        <b/>
        <sz val="10"/>
        <color indexed="8"/>
        <rFont val="Times New Roman"/>
        <family val="1"/>
      </rPr>
      <t xml:space="preserve"> бюджетните програми на ПРБ</t>
    </r>
  </si>
  <si>
    <t>Разходи по бюджетните програми</t>
  </si>
  <si>
    <r>
      <t>0300.01.01</t>
    </r>
    <r>
      <rPr>
        <b/>
        <sz val="10"/>
        <color indexed="8"/>
        <rFont val="Times New Roman"/>
        <family val="1"/>
      </rPr>
      <t xml:space="preserve"> - Бюджетна програма „Министерски съвет и организация на дейността му”</t>
    </r>
  </si>
  <si>
    <r>
      <t>0300.01.02</t>
    </r>
    <r>
      <rPr>
        <b/>
        <sz val="10"/>
        <color indexed="8"/>
        <rFont val="Times New Roman"/>
        <family val="1"/>
      </rPr>
      <t xml:space="preserve"> - Бюджетна програма „Координация и мониторинг на хоризонтални политики”</t>
    </r>
  </si>
  <si>
    <r>
      <t>0300.02.01</t>
    </r>
    <r>
      <rPr>
        <b/>
        <sz val="10"/>
        <color indexed="8"/>
        <rFont val="Times New Roman"/>
        <family val="1"/>
      </rPr>
      <t xml:space="preserve"> - Бюджетна програма „Координация при управление на средствата от ЕС”</t>
    </r>
  </si>
  <si>
    <t>0300.03.01 - Бюджетна програма „Осъществяване на държавната политика на областно ниво”</t>
  </si>
  <si>
    <r>
      <t>0300.04.01</t>
    </r>
    <r>
      <rPr>
        <b/>
        <sz val="10"/>
        <color indexed="8"/>
        <rFont val="Times New Roman"/>
        <family val="1"/>
      </rPr>
      <t xml:space="preserve"> - Бюджетна програма „Вероизповедания”</t>
    </r>
  </si>
  <si>
    <r>
      <t>0300.05.01</t>
    </r>
    <r>
      <rPr>
        <b/>
        <sz val="10"/>
        <color indexed="8"/>
        <rFont val="Times New Roman"/>
        <family val="1"/>
      </rPr>
      <t xml:space="preserve"> - Бюджетна програма „Национален архивен фонд”</t>
    </r>
  </si>
  <si>
    <r>
      <t>0300.06.00</t>
    </r>
    <r>
      <rPr>
        <b/>
        <sz val="10"/>
        <color indexed="8"/>
        <rFont val="Times New Roman"/>
        <family val="1"/>
      </rPr>
      <t xml:space="preserve"> - Бюджетна програма „Администрация”</t>
    </r>
  </si>
  <si>
    <r>
      <t>0300.07.01</t>
    </r>
    <r>
      <rPr>
        <b/>
        <sz val="10"/>
        <color indexed="8"/>
        <rFont val="Times New Roman"/>
        <family val="1"/>
      </rPr>
      <t xml:space="preserve"> - Бюджетна програма „Други дейности и услуги”</t>
    </r>
  </si>
  <si>
    <r>
      <t>0300.07.02</t>
    </r>
    <r>
      <rPr>
        <b/>
        <sz val="10"/>
        <color indexed="8"/>
        <rFont val="Times New Roman"/>
        <family val="1"/>
      </rPr>
      <t xml:space="preserve"> - Бюджетна програма „Убежище и бежанци”</t>
    </r>
  </si>
  <si>
    <t>Комуникационна стратегия на Република България</t>
  </si>
  <si>
    <t>Субсидии за вероизповеданията, регистрирани по реда на Закона за вероизповеданията</t>
  </si>
  <si>
    <t>Програми за временна заетост</t>
  </si>
  <si>
    <t>Обезщетения по ЗПГРРЛ</t>
  </si>
  <si>
    <t>Средства, предоставени по ПМС във връзка с решения на МКВПМС за отстраняване на щети от бедствия и аварии и за превантивни дейности</t>
  </si>
  <si>
    <t>0300.01.01</t>
  </si>
  <si>
    <t>Бюджетна програма „Министерски съвет и организация на дейността му”</t>
  </si>
  <si>
    <t>0300.01.02</t>
  </si>
  <si>
    <t>Бюджетна програма „Координация и мониторинг на хоризонтални политики”</t>
  </si>
  <si>
    <t>0300.01.00</t>
  </si>
  <si>
    <t>Област „Осигуряване дейността и организацията на работата на Министерския съвет”</t>
  </si>
  <si>
    <t>0300.02.00</t>
  </si>
  <si>
    <t>Политика в областта на управлението на средствата от ЕС</t>
  </si>
  <si>
    <t>0300.02.01</t>
  </si>
  <si>
    <t>Бюджетна програма „Координация при управление на средствата от ЕС”</t>
  </si>
  <si>
    <t>0300.03.00</t>
  </si>
  <si>
    <t>Политика в областта на осъществяването на държавните функции на територията на областите в България</t>
  </si>
  <si>
    <t>0300.03.01</t>
  </si>
  <si>
    <t>Бюджетна програма „Осъществяване на държавната политика на областно ниво”</t>
  </si>
  <si>
    <t>0300.04.00</t>
  </si>
  <si>
    <t>Политика в областта на правото на вероизповедание</t>
  </si>
  <si>
    <t>Бюджетна програма „Вероизповедания”</t>
  </si>
  <si>
    <t>0300.05.00</t>
  </si>
  <si>
    <t>Политика в областта на архивното дело</t>
  </si>
  <si>
    <t>0300.05.01</t>
  </si>
  <si>
    <t>Бюджетна програма „Национален архивен фонд”</t>
  </si>
  <si>
    <t>0300.06.00</t>
  </si>
  <si>
    <t>Бюджетна програма „Администрация”</t>
  </si>
  <si>
    <t>Други бюджетни програми</t>
  </si>
  <si>
    <t>Бюджетна програма „Други дейности и услуги”</t>
  </si>
  <si>
    <t>0300.07.02</t>
  </si>
  <si>
    <t>Бюджетна програма „Убежище и бежанци”</t>
  </si>
  <si>
    <t>Текущи разходи и капиталови разходи за поддържане на ГКПП - Маказа и ГКПП - Златоград</t>
  </si>
  <si>
    <t>0300.07.00</t>
  </si>
  <si>
    <t>0300.07.01</t>
  </si>
  <si>
    <t>Изготвяне на Междинна оценка и актуализиране на Областна стратегия за развитие 2014-2020</t>
  </si>
  <si>
    <t>Закон 2018</t>
  </si>
  <si>
    <t>Уточнен план 2018 г.</t>
  </si>
  <si>
    <t>31 март 2018 г.</t>
  </si>
  <si>
    <t>30 юни 2018 г.</t>
  </si>
  <si>
    <t>30 септември 2018 г.</t>
  </si>
  <si>
    <t>31 декември 2018 г.</t>
  </si>
  <si>
    <t>* Класификационен код съгласно Решение № 502 на Министерския съвет от 2017 г.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</si>
  <si>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502 от 2017 г.</t>
  </si>
  <si>
    <t xml:space="preserve">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 </t>
  </si>
  <si>
    <t>Изработване на кадастрални планове по §4 от ПЗР на ЗСПЗЗ</t>
  </si>
  <si>
    <t>Провеждане на Национален туристически поход "По пътя на Ботевата чета" Козлодуй - Околчица и Чествания на Шипченските боеве</t>
  </si>
  <si>
    <t xml:space="preserve">Отчет за изпълнението на бюджета с тримесечна информация за разходите по бюджетни програми по бюджета 
на Министерския съвет </t>
  </si>
  <si>
    <t>към 30.06.2018 г.</t>
  </si>
  <si>
    <t>Предоставени подкрепи на фондации и сдружения от Националния съвет по етническите и интеграционните въпроси</t>
  </si>
  <si>
    <t>Финансиране на обект „Подобряване работата на шахтови кладенци (ШК) за водоснабдяването на град Кричим, чрез изграждане на прагове–проект и СМР“ - част 2, по сключено между МРРБ и ОА Пловдив Споразумение № РД-02-30-24/02.05.2018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</si>
</sst>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51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2"/>
    </font>
    <font>
      <b/>
      <sz val="10"/>
      <name val="Times New Roman"/>
      <family val="2"/>
    </font>
    <font>
      <sz val="12"/>
      <name val="Times New Roman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45" fillId="0" borderId="0" xfId="0" applyFont="1" applyAlignment="1">
      <alignment horizontal="right" vertical="center" indent="15"/>
    </xf>
    <xf numFmtId="0" fontId="45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 quotePrefix="1">
      <alignment horizontal="center" vertical="center" wrapText="1"/>
    </xf>
    <xf numFmtId="0" fontId="4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3" fontId="45" fillId="4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3" fontId="45" fillId="10" borderId="11" xfId="0" applyNumberFormat="1" applyFont="1" applyFill="1" applyBorder="1" applyAlignment="1">
      <alignment horizontal="right" vertical="center" wrapText="1"/>
    </xf>
    <xf numFmtId="3" fontId="45" fillId="0" borderId="11" xfId="0" applyNumberFormat="1" applyFont="1" applyFill="1" applyBorder="1" applyAlignment="1">
      <alignment horizontal="right" vertical="center" wrapText="1"/>
    </xf>
    <xf numFmtId="0" fontId="47" fillId="4" borderId="11" xfId="0" applyFont="1" applyFill="1" applyBorder="1" applyAlignment="1">
      <alignment vertical="center" wrapText="1"/>
    </xf>
    <xf numFmtId="0" fontId="47" fillId="4" borderId="11" xfId="0" applyFont="1" applyFill="1" applyBorder="1" applyAlignment="1">
      <alignment horizontal="left" vertical="center" wrapText="1" indent="1"/>
    </xf>
    <xf numFmtId="0" fontId="47" fillId="10" borderId="11" xfId="0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11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0" fontId="3" fillId="0" borderId="0" xfId="0" applyFont="1" applyAlignment="1" quotePrefix="1">
      <alignment/>
    </xf>
    <xf numFmtId="0" fontId="4" fillId="33" borderId="13" xfId="0" applyFont="1" applyFill="1" applyBorder="1" applyAlignment="1">
      <alignment vertical="center" wrapText="1"/>
    </xf>
    <xf numFmtId="3" fontId="45" fillId="33" borderId="11" xfId="0" applyNumberFormat="1" applyFont="1" applyFill="1" applyBorder="1" applyAlignment="1">
      <alignment horizontal="right" vertical="center" wrapText="1"/>
    </xf>
    <xf numFmtId="3" fontId="4" fillId="33" borderId="11" xfId="0" applyNumberFormat="1" applyFont="1" applyFill="1" applyBorder="1" applyAlignment="1">
      <alignment horizontal="right" vertical="center" wrapText="1"/>
    </xf>
    <xf numFmtId="0" fontId="3" fillId="10" borderId="13" xfId="0" applyFont="1" applyFill="1" applyBorder="1" applyAlignment="1">
      <alignment vertical="center" wrapText="1"/>
    </xf>
    <xf numFmtId="0" fontId="3" fillId="10" borderId="13" xfId="0" applyFont="1" applyFill="1" applyBorder="1" applyAlignment="1">
      <alignment horizontal="justify" vertical="justify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justify" vertical="justify" wrapText="1"/>
    </xf>
    <xf numFmtId="0" fontId="49" fillId="0" borderId="0" xfId="0" applyFont="1" applyAlignment="1">
      <alignment horizontal="center" vertical="center"/>
    </xf>
    <xf numFmtId="0" fontId="45" fillId="0" borderId="15" xfId="0" applyFont="1" applyBorder="1" applyAlignment="1" quotePrefix="1">
      <alignment horizontal="center" vertical="center" wrapText="1"/>
    </xf>
    <xf numFmtId="0" fontId="45" fillId="0" borderId="14" xfId="0" applyFont="1" applyBorder="1" applyAlignment="1" quotePrefix="1">
      <alignment horizontal="center" vertical="center" wrapText="1"/>
    </xf>
    <xf numFmtId="0" fontId="45" fillId="0" borderId="13" xfId="0" applyFont="1" applyBorder="1" applyAlignment="1" quotePrefix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0" fillId="0" borderId="0" xfId="0" applyFont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9" fillId="0" borderId="0" xfId="0" applyFont="1" applyAlignment="1" quotePrefix="1">
      <alignment horizontal="center" vertical="center"/>
    </xf>
    <xf numFmtId="0" fontId="47" fillId="0" borderId="16" xfId="0" applyFont="1" applyBorder="1" applyAlignment="1">
      <alignment horizontal="justify" vertical="center" wrapText="1"/>
    </xf>
    <xf numFmtId="0" fontId="47" fillId="0" borderId="17" xfId="0" applyFont="1" applyBorder="1" applyAlignment="1">
      <alignment horizontal="justify" vertical="center" wrapText="1"/>
    </xf>
    <xf numFmtId="0" fontId="47" fillId="0" borderId="18" xfId="0" applyFont="1" applyBorder="1" applyAlignment="1">
      <alignment horizontal="justify" vertical="center" wrapText="1"/>
    </xf>
    <xf numFmtId="0" fontId="49" fillId="0" borderId="19" xfId="0" applyFont="1" applyBorder="1" applyAlignment="1">
      <alignment horizontal="center" vertical="center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5"/>
  <sheetViews>
    <sheetView zoomScale="90" zoomScaleNormal="90" zoomScalePageLayoutView="0" workbookViewId="0" topLeftCell="A13">
      <selection activeCell="D36" sqref="D36"/>
    </sheetView>
  </sheetViews>
  <sheetFormatPr defaultColWidth="9.33203125" defaultRowHeight="12.75"/>
  <cols>
    <col min="1" max="1" width="24.16015625" style="0" customWidth="1"/>
    <col min="2" max="2" width="49.83203125" style="0" customWidth="1"/>
    <col min="3" max="3" width="14.5" style="0" customWidth="1"/>
    <col min="4" max="4" width="16.33203125" style="0" customWidth="1"/>
    <col min="5" max="5" width="17.16015625" style="0" customWidth="1"/>
    <col min="6" max="6" width="15.33203125" style="0" customWidth="1"/>
    <col min="7" max="7" width="14.16015625" style="0" customWidth="1"/>
    <col min="8" max="8" width="15.33203125" style="0" customWidth="1"/>
  </cols>
  <sheetData>
    <row r="3" spans="1:8" ht="42" customHeight="1">
      <c r="A3" s="59" t="s">
        <v>78</v>
      </c>
      <c r="B3" s="59"/>
      <c r="C3" s="59"/>
      <c r="D3" s="59"/>
      <c r="E3" s="59"/>
      <c r="F3" s="59"/>
      <c r="G3" s="59"/>
      <c r="H3" s="59"/>
    </row>
    <row r="4" spans="1:8" ht="15">
      <c r="A4" s="60" t="s">
        <v>79</v>
      </c>
      <c r="B4" s="60"/>
      <c r="C4" s="60"/>
      <c r="D4" s="60"/>
      <c r="E4" s="60"/>
      <c r="F4" s="60"/>
      <c r="G4" s="60"/>
      <c r="H4" s="60"/>
    </row>
    <row r="5" spans="1:8" ht="12.75">
      <c r="A5" s="61" t="s">
        <v>18</v>
      </c>
      <c r="B5" s="50"/>
      <c r="C5" s="50"/>
      <c r="D5" s="50"/>
      <c r="E5" s="50"/>
      <c r="F5" s="50"/>
      <c r="G5" s="50"/>
      <c r="H5" s="50"/>
    </row>
    <row r="6" ht="15">
      <c r="A6" s="4"/>
    </row>
    <row r="7" spans="1:8" ht="15">
      <c r="A7" s="60" t="s">
        <v>14</v>
      </c>
      <c r="B7" s="60"/>
      <c r="C7" s="60"/>
      <c r="D7" s="60"/>
      <c r="E7" s="60"/>
      <c r="F7" s="60"/>
      <c r="G7" s="60"/>
      <c r="H7" s="60"/>
    </row>
    <row r="8" spans="1:8" ht="15">
      <c r="A8" s="60" t="s">
        <v>79</v>
      </c>
      <c r="B8" s="60"/>
      <c r="C8" s="60"/>
      <c r="D8" s="60"/>
      <c r="E8" s="60"/>
      <c r="F8" s="60"/>
      <c r="G8" s="60"/>
      <c r="H8" s="60"/>
    </row>
    <row r="9" spans="1:8" ht="12.75">
      <c r="A9" s="50" t="s">
        <v>1</v>
      </c>
      <c r="B9" s="50"/>
      <c r="C9" s="50"/>
      <c r="D9" s="50"/>
      <c r="E9" s="50"/>
      <c r="F9" s="50"/>
      <c r="G9" s="50"/>
      <c r="H9" s="50"/>
    </row>
    <row r="10" spans="1:8" ht="13.5" thickBot="1">
      <c r="A10" s="5"/>
      <c r="H10" s="12" t="s">
        <v>3</v>
      </c>
    </row>
    <row r="11" spans="1:8" ht="12.75" customHeight="1">
      <c r="A11" s="54" t="s">
        <v>15</v>
      </c>
      <c r="B11" s="54" t="s">
        <v>16</v>
      </c>
      <c r="C11" s="54" t="s">
        <v>67</v>
      </c>
      <c r="D11" s="51" t="s">
        <v>68</v>
      </c>
      <c r="E11" s="6" t="s">
        <v>4</v>
      </c>
      <c r="F11" s="6" t="s">
        <v>4</v>
      </c>
      <c r="G11" s="6" t="s">
        <v>4</v>
      </c>
      <c r="H11" s="6" t="s">
        <v>4</v>
      </c>
    </row>
    <row r="12" spans="1:8" ht="12.75">
      <c r="A12" s="55"/>
      <c r="B12" s="55"/>
      <c r="C12" s="55"/>
      <c r="D12" s="52"/>
      <c r="E12" s="2" t="s">
        <v>5</v>
      </c>
      <c r="F12" s="2" t="s">
        <v>5</v>
      </c>
      <c r="G12" s="2" t="s">
        <v>5</v>
      </c>
      <c r="H12" s="2" t="s">
        <v>5</v>
      </c>
    </row>
    <row r="13" spans="1:8" ht="27" thickBot="1">
      <c r="A13" s="56"/>
      <c r="B13" s="56"/>
      <c r="C13" s="56"/>
      <c r="D13" s="53"/>
      <c r="E13" s="11" t="s">
        <v>69</v>
      </c>
      <c r="F13" s="3" t="s">
        <v>70</v>
      </c>
      <c r="G13" s="3" t="s">
        <v>71</v>
      </c>
      <c r="H13" s="3" t="s">
        <v>72</v>
      </c>
    </row>
    <row r="14" spans="1:8" s="19" customFormat="1" ht="30.75" customHeight="1" thickBot="1">
      <c r="A14" s="8" t="s">
        <v>40</v>
      </c>
      <c r="B14" s="23" t="s">
        <v>41</v>
      </c>
      <c r="C14" s="15">
        <f aca="true" t="shared" si="0" ref="C14:H14">+C15+C16</f>
        <v>9329000</v>
      </c>
      <c r="D14" s="15">
        <f t="shared" si="0"/>
        <v>9488740</v>
      </c>
      <c r="E14" s="15">
        <f t="shared" si="0"/>
        <v>2382182</v>
      </c>
      <c r="F14" s="15">
        <f t="shared" si="0"/>
        <v>5069916</v>
      </c>
      <c r="G14" s="15">
        <f t="shared" si="0"/>
        <v>0</v>
      </c>
      <c r="H14" s="15">
        <f t="shared" si="0"/>
        <v>0</v>
      </c>
    </row>
    <row r="15" spans="1:8" ht="29.25" customHeight="1" thickBot="1">
      <c r="A15" s="9" t="s">
        <v>36</v>
      </c>
      <c r="B15" s="18" t="s">
        <v>37</v>
      </c>
      <c r="C15" s="16">
        <f>+'Прог 1'!B31</f>
        <v>5580000</v>
      </c>
      <c r="D15" s="16">
        <f>+'Прог 1'!C31</f>
        <v>5739740</v>
      </c>
      <c r="E15" s="16">
        <f>+'Прог 1'!D31</f>
        <v>1622227</v>
      </c>
      <c r="F15" s="16">
        <f>+'Прог 1'!E31</f>
        <v>3293988</v>
      </c>
      <c r="G15" s="16">
        <f>+'Прог 1'!F31</f>
        <v>0</v>
      </c>
      <c r="H15" s="16">
        <f>+'Прог 1'!G31</f>
        <v>0</v>
      </c>
    </row>
    <row r="16" spans="1:8" ht="27" thickBot="1">
      <c r="A16" s="9" t="s">
        <v>38</v>
      </c>
      <c r="B16" s="18" t="s">
        <v>39</v>
      </c>
      <c r="C16" s="16">
        <f>+'Прог 2'!B31</f>
        <v>3749000</v>
      </c>
      <c r="D16" s="16">
        <f>+'Прог 2'!C31</f>
        <v>3749000</v>
      </c>
      <c r="E16" s="16">
        <f>+'Прог 2'!D31</f>
        <v>759955</v>
      </c>
      <c r="F16" s="16">
        <f>+'Прог 2'!E31</f>
        <v>1775928</v>
      </c>
      <c r="G16" s="16">
        <f>+'Прог 2'!F31</f>
        <v>0</v>
      </c>
      <c r="H16" s="16">
        <f>+'Прог 2'!G31</f>
        <v>0</v>
      </c>
    </row>
    <row r="17" spans="1:8" s="19" customFormat="1" ht="27" thickBot="1">
      <c r="A17" s="8" t="s">
        <v>42</v>
      </c>
      <c r="B17" s="23" t="s">
        <v>43</v>
      </c>
      <c r="C17" s="15">
        <f aca="true" t="shared" si="1" ref="C17:H17">+C18</f>
        <v>561000</v>
      </c>
      <c r="D17" s="15">
        <f t="shared" si="1"/>
        <v>561000</v>
      </c>
      <c r="E17" s="15">
        <f t="shared" si="1"/>
        <v>225440</v>
      </c>
      <c r="F17" s="15">
        <f t="shared" si="1"/>
        <v>408643</v>
      </c>
      <c r="G17" s="15">
        <f t="shared" si="1"/>
        <v>0</v>
      </c>
      <c r="H17" s="15">
        <f t="shared" si="1"/>
        <v>0</v>
      </c>
    </row>
    <row r="18" spans="1:8" ht="28.5" customHeight="1" thickBot="1">
      <c r="A18" s="9" t="s">
        <v>44</v>
      </c>
      <c r="B18" s="18" t="s">
        <v>45</v>
      </c>
      <c r="C18" s="16">
        <f>+'Прог 3'!B31</f>
        <v>561000</v>
      </c>
      <c r="D18" s="16">
        <f>+'Прог 3'!C31</f>
        <v>561000</v>
      </c>
      <c r="E18" s="16">
        <f>+'Прог 3'!D31</f>
        <v>225440</v>
      </c>
      <c r="F18" s="16">
        <f>+'Прог 3'!E31</f>
        <v>408643</v>
      </c>
      <c r="G18" s="16">
        <f>+'Прог 3'!F31</f>
        <v>0</v>
      </c>
      <c r="H18" s="16">
        <f>+'Прог 3'!G31</f>
        <v>0</v>
      </c>
    </row>
    <row r="19" spans="1:8" s="19" customFormat="1" ht="39.75" thickBot="1">
      <c r="A19" s="8" t="s">
        <v>46</v>
      </c>
      <c r="B19" s="24" t="s">
        <v>47</v>
      </c>
      <c r="C19" s="15">
        <f aca="true" t="shared" si="2" ref="C19:H19">+C20</f>
        <v>25891000</v>
      </c>
      <c r="D19" s="15">
        <f t="shared" si="2"/>
        <v>26792955</v>
      </c>
      <c r="E19" s="15">
        <f t="shared" si="2"/>
        <v>5107867</v>
      </c>
      <c r="F19" s="15">
        <f t="shared" si="2"/>
        <v>10807308</v>
      </c>
      <c r="G19" s="15">
        <f t="shared" si="2"/>
        <v>0</v>
      </c>
      <c r="H19" s="15">
        <f t="shared" si="2"/>
        <v>0</v>
      </c>
    </row>
    <row r="20" spans="1:8" ht="27" thickBot="1">
      <c r="A20" s="9" t="s">
        <v>48</v>
      </c>
      <c r="B20" s="18" t="s">
        <v>49</v>
      </c>
      <c r="C20" s="16">
        <f>+'Прог 4'!B31</f>
        <v>25891000</v>
      </c>
      <c r="D20" s="16">
        <f>+'Прог 4'!C31</f>
        <v>26792955</v>
      </c>
      <c r="E20" s="16">
        <f>+'Прог 4'!D31</f>
        <v>5107867</v>
      </c>
      <c r="F20" s="16">
        <f>+'Прог 4'!E31</f>
        <v>10807308</v>
      </c>
      <c r="G20" s="16">
        <f>+'Прог 4'!F31</f>
        <v>0</v>
      </c>
      <c r="H20" s="16">
        <f>+'Прог 4'!G31</f>
        <v>0</v>
      </c>
    </row>
    <row r="21" spans="1:8" s="19" customFormat="1" ht="13.5" thickBot="1">
      <c r="A21" s="8" t="s">
        <v>50</v>
      </c>
      <c r="B21" s="24" t="s">
        <v>51</v>
      </c>
      <c r="C21" s="15">
        <f aca="true" t="shared" si="3" ref="C21:H21">+C22</f>
        <v>5188000</v>
      </c>
      <c r="D21" s="15">
        <f t="shared" si="3"/>
        <v>5188000</v>
      </c>
      <c r="E21" s="15">
        <f t="shared" si="3"/>
        <v>2009139</v>
      </c>
      <c r="F21" s="15">
        <f t="shared" si="3"/>
        <v>3495220</v>
      </c>
      <c r="G21" s="15">
        <f t="shared" si="3"/>
        <v>0</v>
      </c>
      <c r="H21" s="15">
        <f t="shared" si="3"/>
        <v>0</v>
      </c>
    </row>
    <row r="22" spans="1:8" ht="20.25" customHeight="1" thickBot="1">
      <c r="A22" s="9"/>
      <c r="B22" s="18" t="s">
        <v>52</v>
      </c>
      <c r="C22" s="16">
        <f>+'Прог 5'!B31</f>
        <v>5188000</v>
      </c>
      <c r="D22" s="16">
        <f>+'Прог 5'!C31</f>
        <v>5188000</v>
      </c>
      <c r="E22" s="16">
        <f>+'Прог 5'!D31</f>
        <v>2009139</v>
      </c>
      <c r="F22" s="16">
        <f>+'Прог 5'!E31</f>
        <v>3495220</v>
      </c>
      <c r="G22" s="16">
        <f>+'Прог 5'!F31</f>
        <v>0</v>
      </c>
      <c r="H22" s="16">
        <f>+'Прог 5'!G31</f>
        <v>0</v>
      </c>
    </row>
    <row r="23" spans="1:8" s="19" customFormat="1" ht="18.75" customHeight="1" thickBot="1">
      <c r="A23" s="8" t="s">
        <v>53</v>
      </c>
      <c r="B23" s="24" t="s">
        <v>54</v>
      </c>
      <c r="C23" s="15">
        <f aca="true" t="shared" si="4" ref="C23:H23">+C24</f>
        <v>6362000</v>
      </c>
      <c r="D23" s="15">
        <f t="shared" si="4"/>
        <v>6379390</v>
      </c>
      <c r="E23" s="15">
        <f t="shared" si="4"/>
        <v>1535632</v>
      </c>
      <c r="F23" s="15">
        <f t="shared" si="4"/>
        <v>3153454</v>
      </c>
      <c r="G23" s="15">
        <f t="shared" si="4"/>
        <v>0</v>
      </c>
      <c r="H23" s="15">
        <f t="shared" si="4"/>
        <v>0</v>
      </c>
    </row>
    <row r="24" spans="1:8" ht="20.25" customHeight="1" thickBot="1">
      <c r="A24" s="10" t="s">
        <v>55</v>
      </c>
      <c r="B24" s="18" t="s">
        <v>56</v>
      </c>
      <c r="C24" s="16">
        <f>+'Прог 6'!B31</f>
        <v>6362000</v>
      </c>
      <c r="D24" s="16">
        <f>+'Прог 6'!C31</f>
        <v>6379390</v>
      </c>
      <c r="E24" s="16">
        <f>+'Прог 6'!D31</f>
        <v>1535632</v>
      </c>
      <c r="F24" s="16">
        <f>+'Прог 6'!E31</f>
        <v>3153454</v>
      </c>
      <c r="G24" s="16">
        <f>+'Прог 6'!F31</f>
        <v>0</v>
      </c>
      <c r="H24" s="16">
        <f>+'Прог 6'!G31</f>
        <v>0</v>
      </c>
    </row>
    <row r="25" spans="1:8" ht="24.75" customHeight="1" thickBot="1">
      <c r="A25" s="8" t="s">
        <v>57</v>
      </c>
      <c r="B25" s="7" t="s">
        <v>58</v>
      </c>
      <c r="C25" s="22">
        <f>+'Прог 7'!B31</f>
        <v>12116000</v>
      </c>
      <c r="D25" s="22">
        <f>+'Прог 7'!C31</f>
        <v>11610698</v>
      </c>
      <c r="E25" s="22">
        <f>+'Прог 7'!D31</f>
        <v>1964673</v>
      </c>
      <c r="F25" s="22">
        <f>+'Прог 7'!E31</f>
        <v>4038835</v>
      </c>
      <c r="G25" s="22">
        <f>+'Прог 7'!F31</f>
        <v>0</v>
      </c>
      <c r="H25" s="22">
        <f>+'Прог 7'!G31</f>
        <v>0</v>
      </c>
    </row>
    <row r="26" spans="1:8" s="19" customFormat="1" ht="21.75" customHeight="1" thickBot="1">
      <c r="A26" s="8" t="s">
        <v>64</v>
      </c>
      <c r="B26" s="23" t="s">
        <v>59</v>
      </c>
      <c r="C26" s="15">
        <f aca="true" t="shared" si="5" ref="C26:H26">+C27+C28</f>
        <v>31623000</v>
      </c>
      <c r="D26" s="15">
        <f t="shared" si="5"/>
        <v>33717262</v>
      </c>
      <c r="E26" s="15">
        <f t="shared" si="5"/>
        <v>8669681</v>
      </c>
      <c r="F26" s="15">
        <f t="shared" si="5"/>
        <v>18706209</v>
      </c>
      <c r="G26" s="15">
        <f t="shared" si="5"/>
        <v>0</v>
      </c>
      <c r="H26" s="15">
        <f t="shared" si="5"/>
        <v>0</v>
      </c>
    </row>
    <row r="27" spans="1:8" s="20" customFormat="1" ht="18" customHeight="1" thickBot="1">
      <c r="A27" s="9" t="s">
        <v>65</v>
      </c>
      <c r="B27" s="18" t="s">
        <v>60</v>
      </c>
      <c r="C27" s="16">
        <f>+'Прог 8'!B31</f>
        <v>23123000</v>
      </c>
      <c r="D27" s="16">
        <f>+'Прог 8'!C31</f>
        <v>24673138</v>
      </c>
      <c r="E27" s="16">
        <f>+'Прог 8'!D31</f>
        <v>6841956</v>
      </c>
      <c r="F27" s="16">
        <f>+'Прог 8'!E31</f>
        <v>15130378</v>
      </c>
      <c r="G27" s="16">
        <f>+'Прог 8'!F31</f>
        <v>0</v>
      </c>
      <c r="H27" s="16">
        <f>+'Прог 8'!G31</f>
        <v>0</v>
      </c>
    </row>
    <row r="28" spans="1:8" s="20" customFormat="1" ht="19.5" customHeight="1" thickBot="1">
      <c r="A28" s="9" t="s">
        <v>61</v>
      </c>
      <c r="B28" s="18" t="s">
        <v>62</v>
      </c>
      <c r="C28" s="16">
        <f>+'Прог 9'!B31</f>
        <v>8500000</v>
      </c>
      <c r="D28" s="16">
        <f>+'Прог 9'!C31</f>
        <v>9044124</v>
      </c>
      <c r="E28" s="16">
        <f>+'Прог 9'!D31</f>
        <v>1827725</v>
      </c>
      <c r="F28" s="16">
        <f>+'Прог 9'!E31</f>
        <v>3575831</v>
      </c>
      <c r="G28" s="16">
        <f>+'Прог 9'!F31</f>
        <v>0</v>
      </c>
      <c r="H28" s="16">
        <f>+'Прог 9'!G31</f>
        <v>0</v>
      </c>
    </row>
    <row r="29" spans="1:8" ht="13.5" thickBot="1">
      <c r="A29" s="8"/>
      <c r="B29" s="7"/>
      <c r="C29" s="16"/>
      <c r="D29" s="16"/>
      <c r="E29" s="16"/>
      <c r="F29" s="16"/>
      <c r="G29" s="16"/>
      <c r="H29" s="16"/>
    </row>
    <row r="30" spans="1:8" ht="22.5" customHeight="1" thickBot="1">
      <c r="A30" s="8"/>
      <c r="B30" s="25" t="s">
        <v>17</v>
      </c>
      <c r="C30" s="21">
        <f aca="true" t="shared" si="6" ref="C30:H30">+C14+C17+C19+C21+C23+C25+C26</f>
        <v>91070000</v>
      </c>
      <c r="D30" s="21">
        <f t="shared" si="6"/>
        <v>93738045</v>
      </c>
      <c r="E30" s="21">
        <f t="shared" si="6"/>
        <v>21894614</v>
      </c>
      <c r="F30" s="21">
        <f t="shared" si="6"/>
        <v>45679585</v>
      </c>
      <c r="G30" s="21">
        <f t="shared" si="6"/>
        <v>0</v>
      </c>
      <c r="H30" s="21">
        <f t="shared" si="6"/>
        <v>0</v>
      </c>
    </row>
    <row r="31" ht="15">
      <c r="A31" s="1"/>
    </row>
    <row r="32" spans="1:8" ht="12.75">
      <c r="A32" s="57" t="s">
        <v>73</v>
      </c>
      <c r="B32" s="57"/>
      <c r="C32" s="57"/>
      <c r="D32" s="57"/>
      <c r="E32" s="57"/>
      <c r="F32" s="57"/>
      <c r="G32" s="57"/>
      <c r="H32" s="57"/>
    </row>
    <row r="33" spans="1:8" ht="12.75">
      <c r="A33" s="58"/>
      <c r="B33" s="57"/>
      <c r="C33" s="57"/>
      <c r="D33" s="57"/>
      <c r="E33" s="57"/>
      <c r="F33" s="57"/>
      <c r="G33" s="57"/>
      <c r="H33" s="57"/>
    </row>
    <row r="34" spans="1:8" s="14" customFormat="1" ht="12.75">
      <c r="A34" s="57"/>
      <c r="B34" s="57"/>
      <c r="C34" s="57"/>
      <c r="D34" s="57"/>
      <c r="E34" s="57"/>
      <c r="F34" s="57"/>
      <c r="G34" s="57"/>
      <c r="H34" s="57"/>
    </row>
    <row r="35" spans="1:8" ht="9.75" customHeight="1">
      <c r="A35" s="57"/>
      <c r="B35" s="57"/>
      <c r="C35" s="57"/>
      <c r="D35" s="57"/>
      <c r="E35" s="57"/>
      <c r="F35" s="57"/>
      <c r="G35" s="57"/>
      <c r="H35" s="57"/>
    </row>
  </sheetData>
  <sheetProtection/>
  <mergeCells count="11">
    <mergeCell ref="A3:H3"/>
    <mergeCell ref="A4:H4"/>
    <mergeCell ref="A5:H5"/>
    <mergeCell ref="A7:H7"/>
    <mergeCell ref="A8:H8"/>
    <mergeCell ref="A9:H9"/>
    <mergeCell ref="D11:D13"/>
    <mergeCell ref="C11:C13"/>
    <mergeCell ref="A32:H35"/>
    <mergeCell ref="A11:A13"/>
    <mergeCell ref="B11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3:G38"/>
  <sheetViews>
    <sheetView zoomScale="90" zoomScaleNormal="90" zoomScalePageLayoutView="0" workbookViewId="0" topLeftCell="A10">
      <selection activeCell="A54" sqref="A54"/>
    </sheetView>
  </sheetViews>
  <sheetFormatPr defaultColWidth="9.33203125" defaultRowHeight="12.75"/>
  <cols>
    <col min="1" max="1" width="68.83203125" style="33" customWidth="1"/>
    <col min="2" max="2" width="15.16015625" style="0" customWidth="1"/>
    <col min="3" max="3" width="15" style="0" customWidth="1"/>
    <col min="4" max="4" width="14.5" style="0" customWidth="1"/>
    <col min="5" max="5" width="13.5" style="0" customWidth="1"/>
    <col min="6" max="6" width="13.33203125" style="0" customWidth="1"/>
    <col min="7" max="7" width="13.16015625" style="0" customWidth="1"/>
  </cols>
  <sheetData>
    <row r="3" spans="1:7" ht="15">
      <c r="A3" s="59" t="s">
        <v>0</v>
      </c>
      <c r="B3" s="59"/>
      <c r="C3" s="59"/>
      <c r="D3" s="59"/>
      <c r="E3" s="59"/>
      <c r="F3" s="59"/>
      <c r="G3" s="59"/>
    </row>
    <row r="4" spans="1:7" ht="15">
      <c r="A4" s="60" t="s">
        <v>79</v>
      </c>
      <c r="B4" s="60"/>
      <c r="C4" s="60"/>
      <c r="D4" s="60"/>
      <c r="E4" s="60"/>
      <c r="F4" s="60"/>
      <c r="G4" s="60"/>
    </row>
    <row r="5" spans="1:7" ht="13.5" thickBot="1">
      <c r="A5" s="65" t="s">
        <v>1</v>
      </c>
      <c r="B5" s="65"/>
      <c r="C5" s="65"/>
      <c r="D5" s="65"/>
      <c r="E5" s="65"/>
      <c r="F5" s="65"/>
      <c r="G5" s="65"/>
    </row>
    <row r="6" spans="1:7" ht="13.5" thickBot="1">
      <c r="A6" s="62" t="s">
        <v>29</v>
      </c>
      <c r="B6" s="63"/>
      <c r="C6" s="63"/>
      <c r="D6" s="63"/>
      <c r="E6" s="63"/>
      <c r="F6" s="63"/>
      <c r="G6" s="64"/>
    </row>
    <row r="7" spans="1:7" ht="12.75" customHeight="1">
      <c r="A7" s="38" t="s">
        <v>2</v>
      </c>
      <c r="B7" s="54" t="s">
        <v>67</v>
      </c>
      <c r="C7" s="51" t="s">
        <v>68</v>
      </c>
      <c r="D7" s="6" t="s">
        <v>4</v>
      </c>
      <c r="E7" s="6" t="s">
        <v>4</v>
      </c>
      <c r="F7" s="6" t="s">
        <v>4</v>
      </c>
      <c r="G7" s="6" t="s">
        <v>4</v>
      </c>
    </row>
    <row r="8" spans="1:7" ht="12.75">
      <c r="A8" s="38" t="s">
        <v>3</v>
      </c>
      <c r="B8" s="55"/>
      <c r="C8" s="52"/>
      <c r="D8" s="2" t="s">
        <v>5</v>
      </c>
      <c r="E8" s="2" t="s">
        <v>5</v>
      </c>
      <c r="F8" s="2" t="s">
        <v>5</v>
      </c>
      <c r="G8" s="2" t="s">
        <v>5</v>
      </c>
    </row>
    <row r="9" spans="1:7" ht="41.25" customHeight="1" thickBot="1">
      <c r="A9" s="39"/>
      <c r="B9" s="56"/>
      <c r="C9" s="53"/>
      <c r="D9" s="11" t="s">
        <v>69</v>
      </c>
      <c r="E9" s="3" t="s">
        <v>70</v>
      </c>
      <c r="F9" s="3" t="s">
        <v>71</v>
      </c>
      <c r="G9" s="3" t="s">
        <v>72</v>
      </c>
    </row>
    <row r="10" spans="1:7" ht="13.5" thickBot="1">
      <c r="A10" s="43" t="s">
        <v>6</v>
      </c>
      <c r="B10" s="44">
        <f aca="true" t="shared" si="0" ref="B10:G10">+B12+B13+B14</f>
        <v>23123000</v>
      </c>
      <c r="C10" s="44">
        <f t="shared" si="0"/>
        <v>24673138</v>
      </c>
      <c r="D10" s="44">
        <f t="shared" si="0"/>
        <v>6841956</v>
      </c>
      <c r="E10" s="44">
        <f t="shared" si="0"/>
        <v>15130378</v>
      </c>
      <c r="F10" s="44">
        <f t="shared" si="0"/>
        <v>0</v>
      </c>
      <c r="G10" s="44">
        <f t="shared" si="0"/>
        <v>0</v>
      </c>
    </row>
    <row r="11" spans="1:7" ht="13.5" thickBot="1">
      <c r="A11" s="39" t="s">
        <v>7</v>
      </c>
      <c r="B11" s="16"/>
      <c r="C11" s="16"/>
      <c r="D11" s="16"/>
      <c r="E11" s="16"/>
      <c r="F11" s="16"/>
      <c r="G11" s="16"/>
    </row>
    <row r="12" spans="1:7" ht="26.25" customHeight="1" thickBot="1">
      <c r="A12" s="40" t="s">
        <v>8</v>
      </c>
      <c r="B12" s="16">
        <v>16024000</v>
      </c>
      <c r="C12" s="16">
        <v>17968093</v>
      </c>
      <c r="D12" s="16">
        <v>4474667</v>
      </c>
      <c r="E12" s="16">
        <v>10254072</v>
      </c>
      <c r="F12" s="16"/>
      <c r="G12" s="16"/>
    </row>
    <row r="13" spans="1:7" ht="26.25" customHeight="1" thickBot="1">
      <c r="A13" s="40" t="s">
        <v>9</v>
      </c>
      <c r="B13" s="16">
        <v>5158000</v>
      </c>
      <c r="C13" s="16">
        <v>4813045</v>
      </c>
      <c r="D13" s="16">
        <v>2303478</v>
      </c>
      <c r="E13" s="16">
        <v>4373290</v>
      </c>
      <c r="F13" s="16"/>
      <c r="G13" s="16"/>
    </row>
    <row r="14" spans="1:7" ht="26.25" customHeight="1" thickBot="1">
      <c r="A14" s="40" t="s">
        <v>10</v>
      </c>
      <c r="B14" s="16">
        <v>1941000</v>
      </c>
      <c r="C14" s="16">
        <v>1892000</v>
      </c>
      <c r="D14" s="16">
        <v>63811</v>
      </c>
      <c r="E14" s="16">
        <v>503016</v>
      </c>
      <c r="F14" s="16"/>
      <c r="G14" s="16"/>
    </row>
    <row r="15" spans="1:7" ht="13.5" thickBot="1">
      <c r="A15" s="39"/>
      <c r="B15" s="16"/>
      <c r="C15" s="16"/>
      <c r="D15" s="16"/>
      <c r="E15" s="16"/>
      <c r="F15" s="16"/>
      <c r="G15" s="16"/>
    </row>
    <row r="16" spans="1:7" s="13" customFormat="1" ht="13.5" thickBot="1">
      <c r="A16" s="43" t="s">
        <v>11</v>
      </c>
      <c r="B16" s="44">
        <f aca="true" t="shared" si="1" ref="B16:G16">+SUM(B17:B30)</f>
        <v>0</v>
      </c>
      <c r="C16" s="44">
        <f t="shared" si="1"/>
        <v>0</v>
      </c>
      <c r="D16" s="44">
        <f t="shared" si="1"/>
        <v>0</v>
      </c>
      <c r="E16" s="44">
        <f t="shared" si="1"/>
        <v>0</v>
      </c>
      <c r="F16" s="44">
        <f t="shared" si="1"/>
        <v>0</v>
      </c>
      <c r="G16" s="44">
        <f t="shared" si="1"/>
        <v>0</v>
      </c>
    </row>
    <row r="17" spans="1:7" ht="13.5" thickBot="1">
      <c r="A17" s="39" t="s">
        <v>19</v>
      </c>
      <c r="B17" s="16"/>
      <c r="C17" s="16"/>
      <c r="D17" s="16"/>
      <c r="E17" s="16"/>
      <c r="F17" s="16"/>
      <c r="G17" s="16"/>
    </row>
    <row r="18" spans="1:7" ht="20.25" customHeight="1" hidden="1" thickBot="1">
      <c r="A18" s="46" t="s">
        <v>31</v>
      </c>
      <c r="B18" s="16"/>
      <c r="C18" s="16"/>
      <c r="D18" s="16"/>
      <c r="E18" s="16"/>
      <c r="F18" s="16"/>
      <c r="G18" s="16"/>
    </row>
    <row r="19" spans="1:7" ht="30" customHeight="1" hidden="1" thickBot="1">
      <c r="A19" s="46" t="s">
        <v>32</v>
      </c>
      <c r="B19" s="16"/>
      <c r="C19" s="16"/>
      <c r="D19" s="16"/>
      <c r="E19" s="16"/>
      <c r="F19" s="16"/>
      <c r="G19" s="16"/>
    </row>
    <row r="20" spans="1:7" ht="30" customHeight="1" hidden="1" thickBot="1">
      <c r="A20" s="46" t="s">
        <v>80</v>
      </c>
      <c r="B20" s="16"/>
      <c r="C20" s="16"/>
      <c r="D20" s="16"/>
      <c r="E20" s="16"/>
      <c r="F20" s="16"/>
      <c r="G20" s="16"/>
    </row>
    <row r="21" spans="1:7" ht="30" customHeight="1" hidden="1" thickBot="1">
      <c r="A21" s="46" t="s">
        <v>33</v>
      </c>
      <c r="B21" s="27"/>
      <c r="C21" s="27"/>
      <c r="D21" s="27"/>
      <c r="E21" s="27"/>
      <c r="F21" s="27"/>
      <c r="G21" s="27"/>
    </row>
    <row r="22" spans="1:7" ht="30" customHeight="1" hidden="1" thickBot="1">
      <c r="A22" s="46" t="s">
        <v>34</v>
      </c>
      <c r="B22" s="27"/>
      <c r="C22" s="27"/>
      <c r="D22" s="27"/>
      <c r="E22" s="27"/>
      <c r="F22" s="27"/>
      <c r="G22" s="27"/>
    </row>
    <row r="23" spans="1:7" ht="30" customHeight="1" hidden="1" thickBot="1">
      <c r="A23" s="46" t="s">
        <v>63</v>
      </c>
      <c r="B23" s="27"/>
      <c r="C23" s="27"/>
      <c r="D23" s="27"/>
      <c r="E23" s="27"/>
      <c r="F23" s="27"/>
      <c r="G23" s="27"/>
    </row>
    <row r="24" spans="1:7" ht="30" customHeight="1" hidden="1" thickBot="1">
      <c r="A24" s="46" t="s">
        <v>76</v>
      </c>
      <c r="B24" s="27"/>
      <c r="C24" s="27"/>
      <c r="D24" s="27"/>
      <c r="E24" s="27"/>
      <c r="F24" s="27"/>
      <c r="G24" s="27"/>
    </row>
    <row r="25" spans="1:7" ht="42" customHeight="1" hidden="1" thickBot="1">
      <c r="A25" s="46" t="s">
        <v>77</v>
      </c>
      <c r="B25" s="27"/>
      <c r="C25" s="27"/>
      <c r="D25" s="27"/>
      <c r="E25" s="27"/>
      <c r="F25" s="27"/>
      <c r="G25" s="27"/>
    </row>
    <row r="26" spans="1:7" ht="48" customHeight="1" hidden="1" thickBot="1">
      <c r="A26" s="46" t="s">
        <v>35</v>
      </c>
      <c r="B26" s="27"/>
      <c r="C26" s="27"/>
      <c r="D26" s="27"/>
      <c r="E26" s="27"/>
      <c r="F26" s="27"/>
      <c r="G26" s="27"/>
    </row>
    <row r="27" spans="1:7" ht="39.75" hidden="1" thickBot="1">
      <c r="A27" s="47" t="s">
        <v>75</v>
      </c>
      <c r="B27" s="27"/>
      <c r="C27" s="27"/>
      <c r="D27" s="27"/>
      <c r="E27" s="27"/>
      <c r="F27" s="27"/>
      <c r="G27" s="27"/>
    </row>
    <row r="28" spans="1:7" ht="27" hidden="1" thickBot="1">
      <c r="A28" s="46" t="s">
        <v>66</v>
      </c>
      <c r="B28" s="16"/>
      <c r="C28" s="16"/>
      <c r="D28" s="16"/>
      <c r="E28" s="16"/>
      <c r="F28" s="16"/>
      <c r="G28" s="16"/>
    </row>
    <row r="29" spans="1:7" ht="61.5" customHeight="1" hidden="1" thickBot="1">
      <c r="A29" s="46" t="s">
        <v>81</v>
      </c>
      <c r="B29" s="16"/>
      <c r="C29" s="16"/>
      <c r="D29" s="16"/>
      <c r="E29" s="16"/>
      <c r="F29" s="16"/>
      <c r="G29" s="16"/>
    </row>
    <row r="30" spans="1:7" ht="13.5" thickBot="1">
      <c r="A30" s="39"/>
      <c r="B30" s="16"/>
      <c r="C30" s="16"/>
      <c r="D30" s="16"/>
      <c r="E30" s="16"/>
      <c r="F30" s="16"/>
      <c r="G30" s="16"/>
    </row>
    <row r="31" spans="1:7" ht="13.5" thickBot="1">
      <c r="A31" s="43" t="s">
        <v>12</v>
      </c>
      <c r="B31" s="44">
        <f aca="true" t="shared" si="2" ref="B31:G31">+B16+B10</f>
        <v>23123000</v>
      </c>
      <c r="C31" s="44">
        <f t="shared" si="2"/>
        <v>24673138</v>
      </c>
      <c r="D31" s="44">
        <f t="shared" si="2"/>
        <v>6841956</v>
      </c>
      <c r="E31" s="44">
        <f t="shared" si="2"/>
        <v>15130378</v>
      </c>
      <c r="F31" s="44">
        <f t="shared" si="2"/>
        <v>0</v>
      </c>
      <c r="G31" s="44">
        <f t="shared" si="2"/>
        <v>0</v>
      </c>
    </row>
    <row r="32" spans="1:7" ht="13.5" thickBot="1">
      <c r="A32" s="39"/>
      <c r="B32" s="16"/>
      <c r="C32" s="16"/>
      <c r="D32" s="16"/>
      <c r="E32" s="16"/>
      <c r="F32" s="16"/>
      <c r="G32" s="16"/>
    </row>
    <row r="33" spans="1:7" ht="13.5" thickBot="1">
      <c r="A33" s="39" t="s">
        <v>13</v>
      </c>
      <c r="B33" s="17">
        <v>1406</v>
      </c>
      <c r="C33" s="26">
        <v>1365</v>
      </c>
      <c r="D33" s="26">
        <v>1187</v>
      </c>
      <c r="E33" s="17">
        <v>1178</v>
      </c>
      <c r="F33" s="17"/>
      <c r="G33" s="17"/>
    </row>
    <row r="34" ht="15">
      <c r="A34" s="41"/>
    </row>
    <row r="35" spans="1:7" ht="12.75">
      <c r="A35" s="66" t="s">
        <v>74</v>
      </c>
      <c r="B35" s="67"/>
      <c r="C35" s="67"/>
      <c r="D35" s="67"/>
      <c r="E35" s="67"/>
      <c r="F35" s="67"/>
      <c r="G35" s="67"/>
    </row>
    <row r="36" spans="1:7" ht="12.75">
      <c r="A36" s="67"/>
      <c r="B36" s="67"/>
      <c r="C36" s="67"/>
      <c r="D36" s="67"/>
      <c r="E36" s="67"/>
      <c r="F36" s="67"/>
      <c r="G36" s="67"/>
    </row>
    <row r="38" ht="15">
      <c r="A38" s="41"/>
    </row>
  </sheetData>
  <sheetProtection/>
  <mergeCells count="7">
    <mergeCell ref="A35:G36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3:G36"/>
  <sheetViews>
    <sheetView zoomScale="90" zoomScaleNormal="90" zoomScalePageLayoutView="0" workbookViewId="0" topLeftCell="A9">
      <selection activeCell="M52" sqref="M52"/>
    </sheetView>
  </sheetViews>
  <sheetFormatPr defaultColWidth="9.33203125" defaultRowHeight="12.75"/>
  <cols>
    <col min="1" max="1" width="68.83203125" style="33" customWidth="1"/>
    <col min="2" max="2" width="15.16015625" style="0" customWidth="1"/>
    <col min="3" max="3" width="15" style="0" customWidth="1"/>
    <col min="4" max="4" width="14.5" style="0" customWidth="1"/>
    <col min="5" max="5" width="13.5" style="0" customWidth="1"/>
    <col min="6" max="6" width="13.33203125" style="0" customWidth="1"/>
    <col min="7" max="7" width="13.16015625" style="0" customWidth="1"/>
  </cols>
  <sheetData>
    <row r="3" spans="1:7" ht="15">
      <c r="A3" s="59" t="s">
        <v>0</v>
      </c>
      <c r="B3" s="59"/>
      <c r="C3" s="59"/>
      <c r="D3" s="59"/>
      <c r="E3" s="59"/>
      <c r="F3" s="59"/>
      <c r="G3" s="59"/>
    </row>
    <row r="4" spans="1:7" ht="15">
      <c r="A4" s="60" t="s">
        <v>79</v>
      </c>
      <c r="B4" s="60"/>
      <c r="C4" s="60"/>
      <c r="D4" s="60"/>
      <c r="E4" s="60"/>
      <c r="F4" s="60"/>
      <c r="G4" s="60"/>
    </row>
    <row r="5" spans="1:7" ht="13.5" thickBot="1">
      <c r="A5" s="65" t="s">
        <v>1</v>
      </c>
      <c r="B5" s="65"/>
      <c r="C5" s="65"/>
      <c r="D5" s="65"/>
      <c r="E5" s="65"/>
      <c r="F5" s="65"/>
      <c r="G5" s="65"/>
    </row>
    <row r="6" spans="1:7" ht="13.5" thickBot="1">
      <c r="A6" s="62" t="s">
        <v>30</v>
      </c>
      <c r="B6" s="63"/>
      <c r="C6" s="63"/>
      <c r="D6" s="63"/>
      <c r="E6" s="63"/>
      <c r="F6" s="63"/>
      <c r="G6" s="64"/>
    </row>
    <row r="7" spans="1:7" ht="12.75" customHeight="1">
      <c r="A7" s="38" t="s">
        <v>2</v>
      </c>
      <c r="B7" s="54" t="s">
        <v>67</v>
      </c>
      <c r="C7" s="51" t="s">
        <v>68</v>
      </c>
      <c r="D7" s="6" t="s">
        <v>4</v>
      </c>
      <c r="E7" s="6" t="s">
        <v>4</v>
      </c>
      <c r="F7" s="6" t="s">
        <v>4</v>
      </c>
      <c r="G7" s="6" t="s">
        <v>4</v>
      </c>
    </row>
    <row r="8" spans="1:7" ht="12.75">
      <c r="A8" s="38" t="s">
        <v>3</v>
      </c>
      <c r="B8" s="55"/>
      <c r="C8" s="52"/>
      <c r="D8" s="2" t="s">
        <v>5</v>
      </c>
      <c r="E8" s="2" t="s">
        <v>5</v>
      </c>
      <c r="F8" s="2" t="s">
        <v>5</v>
      </c>
      <c r="G8" s="2" t="s">
        <v>5</v>
      </c>
    </row>
    <row r="9" spans="1:7" ht="41.25" customHeight="1" thickBot="1">
      <c r="A9" s="39"/>
      <c r="B9" s="56"/>
      <c r="C9" s="53"/>
      <c r="D9" s="11" t="s">
        <v>69</v>
      </c>
      <c r="E9" s="3" t="s">
        <v>70</v>
      </c>
      <c r="F9" s="3" t="s">
        <v>71</v>
      </c>
      <c r="G9" s="3" t="s">
        <v>72</v>
      </c>
    </row>
    <row r="10" spans="1:7" ht="13.5" thickBot="1">
      <c r="A10" s="43" t="s">
        <v>6</v>
      </c>
      <c r="B10" s="44">
        <f aca="true" t="shared" si="0" ref="B10:G10">+B12+B13+B14</f>
        <v>8500000</v>
      </c>
      <c r="C10" s="44">
        <f t="shared" si="0"/>
        <v>9044124</v>
      </c>
      <c r="D10" s="44">
        <f t="shared" si="0"/>
        <v>1827725</v>
      </c>
      <c r="E10" s="44">
        <f t="shared" si="0"/>
        <v>3575831</v>
      </c>
      <c r="F10" s="44">
        <f t="shared" si="0"/>
        <v>0</v>
      </c>
      <c r="G10" s="44">
        <f t="shared" si="0"/>
        <v>0</v>
      </c>
    </row>
    <row r="11" spans="1:7" ht="13.5" thickBot="1">
      <c r="A11" s="39" t="s">
        <v>7</v>
      </c>
      <c r="B11" s="16"/>
      <c r="C11" s="16"/>
      <c r="D11" s="16"/>
      <c r="E11" s="16"/>
      <c r="F11" s="16"/>
      <c r="G11" s="16"/>
    </row>
    <row r="12" spans="1:7" ht="26.25" customHeight="1" thickBot="1">
      <c r="A12" s="40" t="s">
        <v>8</v>
      </c>
      <c r="B12" s="16">
        <v>4266000</v>
      </c>
      <c r="C12" s="16">
        <v>4361374</v>
      </c>
      <c r="D12" s="16">
        <v>1283475</v>
      </c>
      <c r="E12" s="16">
        <v>2328487</v>
      </c>
      <c r="F12" s="16"/>
      <c r="G12" s="16"/>
    </row>
    <row r="13" spans="1:7" ht="26.25" customHeight="1" thickBot="1">
      <c r="A13" s="40" t="s">
        <v>9</v>
      </c>
      <c r="B13" s="16">
        <v>3954000</v>
      </c>
      <c r="C13" s="16">
        <v>4362750</v>
      </c>
      <c r="D13" s="16">
        <v>440409</v>
      </c>
      <c r="E13" s="16">
        <v>1143503</v>
      </c>
      <c r="F13" s="16"/>
      <c r="G13" s="16"/>
    </row>
    <row r="14" spans="1:7" ht="26.25" customHeight="1" thickBot="1">
      <c r="A14" s="40" t="s">
        <v>10</v>
      </c>
      <c r="B14" s="16">
        <v>280000</v>
      </c>
      <c r="C14" s="16">
        <v>320000</v>
      </c>
      <c r="D14" s="16">
        <v>103841</v>
      </c>
      <c r="E14" s="16">
        <v>103841</v>
      </c>
      <c r="F14" s="16"/>
      <c r="G14" s="16"/>
    </row>
    <row r="15" spans="1:7" ht="13.5" thickBot="1">
      <c r="A15" s="39"/>
      <c r="B15" s="16"/>
      <c r="C15" s="16"/>
      <c r="D15" s="16"/>
      <c r="E15" s="16"/>
      <c r="F15" s="16"/>
      <c r="G15" s="16"/>
    </row>
    <row r="16" spans="1:7" s="13" customFormat="1" ht="13.5" thickBot="1">
      <c r="A16" s="43" t="s">
        <v>11</v>
      </c>
      <c r="B16" s="44">
        <f aca="true" t="shared" si="1" ref="B16:G16">+SUM(B17:B28)</f>
        <v>0</v>
      </c>
      <c r="C16" s="44">
        <f t="shared" si="1"/>
        <v>0</v>
      </c>
      <c r="D16" s="44">
        <f t="shared" si="1"/>
        <v>0</v>
      </c>
      <c r="E16" s="44">
        <f t="shared" si="1"/>
        <v>0</v>
      </c>
      <c r="F16" s="44">
        <f t="shared" si="1"/>
        <v>0</v>
      </c>
      <c r="G16" s="44">
        <f t="shared" si="1"/>
        <v>0</v>
      </c>
    </row>
    <row r="17" spans="1:7" ht="13.5" thickBot="1">
      <c r="A17" s="39" t="s">
        <v>19</v>
      </c>
      <c r="B17" s="16"/>
      <c r="C17" s="16"/>
      <c r="D17" s="16"/>
      <c r="E17" s="16"/>
      <c r="F17" s="16"/>
      <c r="G17" s="16"/>
    </row>
    <row r="18" spans="1:7" ht="20.25" customHeight="1" hidden="1" thickBot="1">
      <c r="A18" s="46" t="s">
        <v>31</v>
      </c>
      <c r="B18" s="16"/>
      <c r="C18" s="16"/>
      <c r="D18" s="16"/>
      <c r="E18" s="16"/>
      <c r="F18" s="16"/>
      <c r="G18" s="16"/>
    </row>
    <row r="19" spans="1:7" ht="30" customHeight="1" hidden="1" thickBot="1">
      <c r="A19" s="46" t="s">
        <v>32</v>
      </c>
      <c r="B19" s="16"/>
      <c r="C19" s="16"/>
      <c r="D19" s="16"/>
      <c r="E19" s="16"/>
      <c r="F19" s="16"/>
      <c r="G19" s="16"/>
    </row>
    <row r="20" spans="1:7" ht="30" customHeight="1" hidden="1" thickBot="1">
      <c r="A20" s="46" t="s">
        <v>80</v>
      </c>
      <c r="B20" s="16"/>
      <c r="C20" s="16"/>
      <c r="D20" s="16"/>
      <c r="E20" s="16"/>
      <c r="F20" s="16"/>
      <c r="G20" s="16"/>
    </row>
    <row r="21" spans="1:7" ht="30" customHeight="1" hidden="1" thickBot="1">
      <c r="A21" s="46" t="s">
        <v>33</v>
      </c>
      <c r="B21" s="27"/>
      <c r="C21" s="27"/>
      <c r="D21" s="27"/>
      <c r="E21" s="27"/>
      <c r="F21" s="27"/>
      <c r="G21" s="27"/>
    </row>
    <row r="22" spans="1:7" ht="30" customHeight="1" hidden="1" thickBot="1">
      <c r="A22" s="46" t="s">
        <v>34</v>
      </c>
      <c r="B22" s="27"/>
      <c r="C22" s="27"/>
      <c r="D22" s="27"/>
      <c r="E22" s="27"/>
      <c r="F22" s="27"/>
      <c r="G22" s="27"/>
    </row>
    <row r="23" spans="1:7" ht="30" customHeight="1" hidden="1" thickBot="1">
      <c r="A23" s="46" t="s">
        <v>63</v>
      </c>
      <c r="B23" s="27"/>
      <c r="C23" s="27"/>
      <c r="D23" s="27"/>
      <c r="E23" s="27"/>
      <c r="F23" s="27"/>
      <c r="G23" s="27"/>
    </row>
    <row r="24" spans="1:7" ht="30" customHeight="1" hidden="1" thickBot="1">
      <c r="A24" s="46" t="s">
        <v>76</v>
      </c>
      <c r="B24" s="27"/>
      <c r="C24" s="27"/>
      <c r="D24" s="27"/>
      <c r="E24" s="27"/>
      <c r="F24" s="27"/>
      <c r="G24" s="27"/>
    </row>
    <row r="25" spans="1:7" ht="42" customHeight="1" hidden="1" thickBot="1">
      <c r="A25" s="46" t="s">
        <v>77</v>
      </c>
      <c r="B25" s="27"/>
      <c r="C25" s="27"/>
      <c r="D25" s="27"/>
      <c r="E25" s="27"/>
      <c r="F25" s="27"/>
      <c r="G25" s="27"/>
    </row>
    <row r="26" spans="1:7" ht="48" customHeight="1" hidden="1" thickBot="1">
      <c r="A26" s="46" t="s">
        <v>35</v>
      </c>
      <c r="B26" s="27"/>
      <c r="C26" s="27"/>
      <c r="D26" s="27"/>
      <c r="E26" s="27"/>
      <c r="F26" s="27"/>
      <c r="G26" s="27"/>
    </row>
    <row r="27" spans="1:7" ht="39.75" hidden="1" thickBot="1">
      <c r="A27" s="47" t="s">
        <v>75</v>
      </c>
      <c r="B27" s="16"/>
      <c r="C27" s="16"/>
      <c r="D27" s="16"/>
      <c r="E27" s="16"/>
      <c r="F27" s="16"/>
      <c r="G27" s="16"/>
    </row>
    <row r="28" spans="1:7" ht="36" customHeight="1" hidden="1" thickBot="1">
      <c r="A28" s="46" t="s">
        <v>66</v>
      </c>
      <c r="B28" s="16"/>
      <c r="C28" s="16"/>
      <c r="D28" s="16"/>
      <c r="E28" s="16"/>
      <c r="F28" s="16"/>
      <c r="G28" s="16"/>
    </row>
    <row r="29" spans="1:7" ht="61.5" customHeight="1" hidden="1" thickBot="1">
      <c r="A29" s="46" t="s">
        <v>81</v>
      </c>
      <c r="B29" s="16"/>
      <c r="C29" s="16"/>
      <c r="D29" s="16"/>
      <c r="E29" s="16"/>
      <c r="F29" s="16"/>
      <c r="G29" s="16"/>
    </row>
    <row r="30" spans="1:7" ht="13.5" thickBot="1">
      <c r="A30" s="39"/>
      <c r="B30" s="16"/>
      <c r="C30" s="16"/>
      <c r="D30" s="16"/>
      <c r="E30" s="16"/>
      <c r="F30" s="16"/>
      <c r="G30" s="16"/>
    </row>
    <row r="31" spans="1:7" ht="13.5" thickBot="1">
      <c r="A31" s="43" t="s">
        <v>12</v>
      </c>
      <c r="B31" s="44">
        <f aca="true" t="shared" si="2" ref="B31:G31">+B16+B10</f>
        <v>8500000</v>
      </c>
      <c r="C31" s="44">
        <f t="shared" si="2"/>
        <v>9044124</v>
      </c>
      <c r="D31" s="44">
        <f t="shared" si="2"/>
        <v>1827725</v>
      </c>
      <c r="E31" s="44">
        <f t="shared" si="2"/>
        <v>3575831</v>
      </c>
      <c r="F31" s="44">
        <f t="shared" si="2"/>
        <v>0</v>
      </c>
      <c r="G31" s="44">
        <f t="shared" si="2"/>
        <v>0</v>
      </c>
    </row>
    <row r="32" spans="1:7" ht="13.5" thickBot="1">
      <c r="A32" s="39"/>
      <c r="B32" s="16"/>
      <c r="C32" s="16"/>
      <c r="D32" s="16"/>
      <c r="E32" s="16"/>
      <c r="F32" s="16"/>
      <c r="G32" s="16"/>
    </row>
    <row r="33" spans="1:7" ht="13.5" thickBot="1">
      <c r="A33" s="39" t="s">
        <v>13</v>
      </c>
      <c r="B33" s="17">
        <v>403</v>
      </c>
      <c r="C33" s="26">
        <v>402</v>
      </c>
      <c r="D33" s="26">
        <v>348</v>
      </c>
      <c r="E33" s="17">
        <v>344</v>
      </c>
      <c r="F33" s="17"/>
      <c r="G33" s="17"/>
    </row>
    <row r="34" ht="15">
      <c r="A34" s="41"/>
    </row>
    <row r="35" spans="1:7" ht="12.75">
      <c r="A35" s="66" t="s">
        <v>74</v>
      </c>
      <c r="B35" s="67"/>
      <c r="C35" s="67"/>
      <c r="D35" s="67"/>
      <c r="E35" s="67"/>
      <c r="F35" s="67"/>
      <c r="G35" s="67"/>
    </row>
    <row r="36" spans="1:7" ht="12.75">
      <c r="A36" s="67"/>
      <c r="B36" s="67"/>
      <c r="C36" s="67"/>
      <c r="D36" s="67"/>
      <c r="E36" s="67"/>
      <c r="F36" s="67"/>
      <c r="G36" s="67"/>
    </row>
  </sheetData>
  <sheetProtection/>
  <mergeCells count="7">
    <mergeCell ref="A35:G36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N35"/>
  <sheetViews>
    <sheetView tabSelected="1" zoomScale="80" zoomScaleNormal="80" zoomScalePageLayoutView="0" workbookViewId="0" topLeftCell="A1">
      <selection activeCell="B29" sqref="B29"/>
    </sheetView>
  </sheetViews>
  <sheetFormatPr defaultColWidth="9.33203125" defaultRowHeight="12.75"/>
  <cols>
    <col min="1" max="1" width="68.83203125" style="33" customWidth="1"/>
    <col min="2" max="2" width="20.66015625" style="0" customWidth="1"/>
    <col min="3" max="3" width="17.66015625" style="0" customWidth="1"/>
    <col min="4" max="4" width="18.16015625" style="33" customWidth="1"/>
    <col min="5" max="5" width="16.16015625" style="0" customWidth="1"/>
    <col min="6" max="6" width="16.5" style="0" customWidth="1"/>
    <col min="7" max="7" width="17.5" style="0" customWidth="1"/>
    <col min="8" max="11" width="20.66015625" style="0" customWidth="1"/>
    <col min="12" max="12" width="20" style="0" customWidth="1"/>
    <col min="13" max="13" width="17" style="0" customWidth="1"/>
    <col min="14" max="14" width="21.5" style="0" customWidth="1"/>
  </cols>
  <sheetData>
    <row r="3" spans="1:7" ht="15">
      <c r="A3" s="59" t="s">
        <v>0</v>
      </c>
      <c r="B3" s="59"/>
      <c r="C3" s="59"/>
      <c r="D3" s="59"/>
      <c r="E3" s="59"/>
      <c r="F3" s="59"/>
      <c r="G3" s="59"/>
    </row>
    <row r="4" spans="1:7" ht="15">
      <c r="A4" s="60" t="s">
        <v>79</v>
      </c>
      <c r="B4" s="60"/>
      <c r="C4" s="60"/>
      <c r="D4" s="60"/>
      <c r="E4" s="60"/>
      <c r="F4" s="60"/>
      <c r="G4" s="60"/>
    </row>
    <row r="5" spans="1:7" ht="13.5" thickBot="1">
      <c r="A5" s="65" t="s">
        <v>1</v>
      </c>
      <c r="B5" s="65"/>
      <c r="C5" s="65"/>
      <c r="D5" s="65"/>
      <c r="E5" s="65"/>
      <c r="F5" s="65"/>
      <c r="G5" s="65"/>
    </row>
    <row r="6" spans="1:7" ht="13.5" thickBot="1">
      <c r="A6" s="62" t="s">
        <v>20</v>
      </c>
      <c r="B6" s="63"/>
      <c r="C6" s="63"/>
      <c r="D6" s="63"/>
      <c r="E6" s="63"/>
      <c r="F6" s="63"/>
      <c r="G6" s="64"/>
    </row>
    <row r="7" spans="1:7" ht="12.75">
      <c r="A7" s="38" t="s">
        <v>21</v>
      </c>
      <c r="B7" s="54" t="s">
        <v>67</v>
      </c>
      <c r="C7" s="51" t="s">
        <v>68</v>
      </c>
      <c r="D7" s="28" t="s">
        <v>4</v>
      </c>
      <c r="E7" s="6" t="s">
        <v>4</v>
      </c>
      <c r="F7" s="6" t="s">
        <v>4</v>
      </c>
      <c r="G7" s="6" t="s">
        <v>4</v>
      </c>
    </row>
    <row r="8" spans="1:7" ht="12.75">
      <c r="A8" s="38" t="s">
        <v>3</v>
      </c>
      <c r="B8" s="55"/>
      <c r="C8" s="52"/>
      <c r="D8" s="29" t="s">
        <v>5</v>
      </c>
      <c r="E8" s="2" t="s">
        <v>5</v>
      </c>
      <c r="F8" s="2" t="s">
        <v>5</v>
      </c>
      <c r="G8" s="2" t="s">
        <v>5</v>
      </c>
    </row>
    <row r="9" spans="1:7" ht="27" thickBot="1">
      <c r="A9" s="39"/>
      <c r="B9" s="56"/>
      <c r="C9" s="53"/>
      <c r="D9" s="30" t="s">
        <v>69</v>
      </c>
      <c r="E9" s="3" t="s">
        <v>70</v>
      </c>
      <c r="F9" s="3" t="s">
        <v>71</v>
      </c>
      <c r="G9" s="3" t="s">
        <v>72</v>
      </c>
    </row>
    <row r="10" spans="1:7" ht="13.5" thickBot="1">
      <c r="A10" s="43" t="s">
        <v>6</v>
      </c>
      <c r="B10" s="44">
        <f aca="true" t="shared" si="0" ref="B10:G10">+B12+B13+B14</f>
        <v>82074000</v>
      </c>
      <c r="C10" s="44">
        <f t="shared" si="0"/>
        <v>83843270</v>
      </c>
      <c r="D10" s="45">
        <f t="shared" si="0"/>
        <v>19766276</v>
      </c>
      <c r="E10" s="44">
        <f t="shared" si="0"/>
        <v>41589955</v>
      </c>
      <c r="F10" s="44">
        <f t="shared" si="0"/>
        <v>0</v>
      </c>
      <c r="G10" s="44">
        <f t="shared" si="0"/>
        <v>0</v>
      </c>
    </row>
    <row r="11" spans="1:7" ht="13.5" thickBot="1">
      <c r="A11" s="39" t="s">
        <v>7</v>
      </c>
      <c r="B11" s="16"/>
      <c r="C11" s="16"/>
      <c r="D11" s="31"/>
      <c r="E11" s="16"/>
      <c r="F11" s="16"/>
      <c r="G11" s="16"/>
    </row>
    <row r="12" spans="1:7" ht="26.25" customHeight="1" thickBot="1">
      <c r="A12" s="40" t="s">
        <v>8</v>
      </c>
      <c r="B12" s="16">
        <f>+'Прог 1'!B12+'Прог 2'!B12+'Прог 3'!B12+'Прог 4'!B12+'Прог 5'!B12+'Прог 6'!B12+'Прог 7'!B12+'Прог 8'!B12+'Прог 9'!B12</f>
        <v>54786000</v>
      </c>
      <c r="C12" s="16">
        <f>+'Прог 1'!C12+'Прог 2'!C12+'Прог 3'!C12+'Прог 4'!C12+'Прог 5'!C12+'Прог 6'!C12+'Прог 7'!C12+'Прог 8'!C12+'Прог 9'!C12</f>
        <v>56662338</v>
      </c>
      <c r="D12" s="31">
        <f>+'Прог 1'!D12+'Прог 2'!D12+'Прог 3'!D12+'Прог 4'!D12+'Прог 5'!D12+'Прог 6'!D12+'Прог 7'!D12+'Прог 8'!D12+'Прог 9'!D12</f>
        <v>13729089</v>
      </c>
      <c r="E12" s="16">
        <f>+'Прог 1'!E12+'Прог 2'!E12+'Прог 3'!E12+'Прог 4'!E12+'Прог 5'!E12+'Прог 6'!E12+'Прог 7'!E12+'Прог 8'!E12+'Прог 9'!E12</f>
        <v>28719925</v>
      </c>
      <c r="F12" s="16">
        <f>+'Прог 1'!F12+'Прог 2'!F12+'Прог 3'!F12+'Прог 4'!F12+'Прог 5'!F12+'Прог 6'!F12+'Прог 7'!F12+'Прог 8'!F12+'Прог 9'!F12</f>
        <v>0</v>
      </c>
      <c r="G12" s="16">
        <f>+'Прог 1'!G12+'Прог 2'!G12+'Прог 3'!G12+'Прог 4'!G12+'Прог 5'!G12+'Прог 6'!G12+'Прог 7'!G12+'Прог 8'!G12+'Прог 9'!G12</f>
        <v>0</v>
      </c>
    </row>
    <row r="13" spans="1:7" ht="26.25" customHeight="1" thickBot="1">
      <c r="A13" s="40" t="s">
        <v>9</v>
      </c>
      <c r="B13" s="16">
        <f>+'Прог 1'!B13+'Прог 2'!B13+'Прог 3'!B13+'Прог 4'!B13+'Прог 5'!B13+'Прог 6'!B13+'Прог 7'!B13+'Прог 8'!B13+'Прог 9'!B13</f>
        <v>22063000</v>
      </c>
      <c r="C13" s="16">
        <f>+'Прог 1'!C13+'Прог 2'!C13+'Прог 3'!C13+'Прог 4'!C13+'Прог 5'!C13+'Прог 6'!C13+'Прог 7'!C13+'Прог 8'!C13+'Прог 9'!C13</f>
        <v>21964932</v>
      </c>
      <c r="D13" s="31">
        <f>+'Прог 1'!D13+'Прог 2'!D13+'Прог 3'!D13+'Прог 4'!D13+'Прог 5'!D13+'Прог 6'!D13+'Прог 7'!D13+'Прог 8'!D13+'Прог 9'!D13</f>
        <v>5756218</v>
      </c>
      <c r="E13" s="16">
        <f>+'Прог 1'!E13+'Прог 2'!E13+'Прог 3'!E13+'Прог 4'!E13+'Прог 5'!E13+'Прог 6'!E13+'Прог 7'!E13+'Прог 8'!E13+'Прог 9'!E13</f>
        <v>11787825</v>
      </c>
      <c r="F13" s="16">
        <f>+'Прог 1'!F13+'Прог 2'!F13+'Прог 3'!F13+'Прог 4'!F13+'Прог 5'!F13+'Прог 6'!F13+'Прог 7'!F13+'Прог 8'!F13+'Прог 9'!F13</f>
        <v>0</v>
      </c>
      <c r="G13" s="16">
        <f>+'Прог 1'!G13+'Прог 2'!G13+'Прог 3'!G13+'Прог 4'!G13+'Прог 5'!G13+'Прог 6'!G13+'Прог 7'!G13+'Прог 8'!G13+'Прог 9'!G13</f>
        <v>0</v>
      </c>
    </row>
    <row r="14" spans="1:7" ht="26.25" customHeight="1" thickBot="1">
      <c r="A14" s="40" t="s">
        <v>10</v>
      </c>
      <c r="B14" s="16">
        <f>+'Прог 1'!B14+'Прог 2'!B14+'Прог 3'!B14+'Прог 4'!B14+'Прог 5'!B14+'Прог 6'!B14+'Прог 7'!B14+'Прог 8'!B14+'Прог 9'!B14</f>
        <v>5225000</v>
      </c>
      <c r="C14" s="16">
        <f>+'Прог 1'!C14+'Прог 2'!C14+'Прог 3'!C14+'Прог 4'!C14+'Прог 5'!C14+'Прог 6'!C14+'Прог 7'!C14+'Прог 8'!C14+'Прог 9'!C14</f>
        <v>5216000</v>
      </c>
      <c r="D14" s="31">
        <f>+'Прог 1'!D14+'Прог 2'!D14+'Прог 3'!D14+'Прог 4'!D14+'Прог 5'!D14+'Прог 6'!D14+'Прог 7'!D14+'Прог 8'!D14+'Прог 9'!D14</f>
        <v>280969</v>
      </c>
      <c r="E14" s="16">
        <f>+'Прог 1'!E14+'Прог 2'!E14+'Прог 3'!E14+'Прог 4'!E14+'Прог 5'!E14+'Прог 6'!E14+'Прог 7'!E14+'Прог 8'!E14+'Прог 9'!E14</f>
        <v>1082205</v>
      </c>
      <c r="F14" s="16">
        <f>+'Прог 1'!F14+'Прог 2'!F14+'Прог 3'!F14+'Прог 4'!F14+'Прог 5'!F14+'Прог 6'!F14+'Прог 7'!F14+'Прог 8'!F14+'Прог 9'!F14</f>
        <v>0</v>
      </c>
      <c r="G14" s="16">
        <f>+'Прог 1'!G14+'Прог 2'!G14+'Прог 3'!G14+'Прог 4'!G14+'Прог 5'!G14+'Прог 6'!G14+'Прог 7'!G14+'Прог 8'!G14+'Прог 9'!G14</f>
        <v>0</v>
      </c>
    </row>
    <row r="15" spans="1:7" ht="13.5" thickBot="1">
      <c r="A15" s="39"/>
      <c r="B15" s="16"/>
      <c r="C15" s="16"/>
      <c r="D15" s="31"/>
      <c r="E15" s="16"/>
      <c r="F15" s="16"/>
      <c r="G15" s="16"/>
    </row>
    <row r="16" spans="1:7" ht="13.5" thickBot="1">
      <c r="A16" s="43" t="s">
        <v>11</v>
      </c>
      <c r="B16" s="44">
        <f aca="true" t="shared" si="1" ref="B16:G16">+SUM(B17:B30)</f>
        <v>8996000</v>
      </c>
      <c r="C16" s="44">
        <f>+SUM(C17:C30)</f>
        <v>9894775</v>
      </c>
      <c r="D16" s="45">
        <f t="shared" si="1"/>
        <v>2128338</v>
      </c>
      <c r="E16" s="44">
        <f t="shared" si="1"/>
        <v>4089630</v>
      </c>
      <c r="F16" s="44">
        <f t="shared" si="1"/>
        <v>0</v>
      </c>
      <c r="G16" s="44">
        <f t="shared" si="1"/>
        <v>0</v>
      </c>
    </row>
    <row r="17" spans="1:7" ht="13.5" thickBot="1">
      <c r="A17" s="39" t="s">
        <v>19</v>
      </c>
      <c r="B17" s="16"/>
      <c r="C17" s="16"/>
      <c r="D17" s="31"/>
      <c r="E17" s="16"/>
      <c r="F17" s="16"/>
      <c r="G17" s="16"/>
    </row>
    <row r="18" spans="1:14" ht="20.25" customHeight="1" thickBot="1">
      <c r="A18" s="48" t="s">
        <v>31</v>
      </c>
      <c r="B18" s="27">
        <f>+'Прог 1'!B18+'Прог 2'!B18+'Прог 3'!B18+'Прог 4'!B18+'Прог 5'!B18+'Прог 6'!B18+'Прог 7'!B18+'Прог 8'!B18+'Прог 9'!B18</f>
        <v>900000</v>
      </c>
      <c r="C18" s="27">
        <f>+'Прог 1'!C18+'Прог 2'!C18+'Прог 3'!C18+'Прог 4'!C18+'Прог 5'!C18+'Прог 6'!C18+'Прог 7'!C18+'Прог 8'!C18+'Прог 9'!C18</f>
        <v>900000</v>
      </c>
      <c r="D18" s="32">
        <f>+'Прог 1'!D18+'Прог 2'!D18+'Прог 3'!D18+'Прог 4'!D18+'Прог 5'!D18+'Прог 6'!D18+'Прог 7'!D18+'Прог 8'!D18+'Прог 9'!D18</f>
        <v>0</v>
      </c>
      <c r="E18" s="27">
        <f>+'Прог 1'!E18+'Прог 2'!E18+'Прог 3'!E18+'Прог 4'!E18+'Прог 5'!E18+'Прог 6'!E18+'Прог 7'!E18+'Прог 8'!E18+'Прог 9'!E18</f>
        <v>0</v>
      </c>
      <c r="F18" s="27">
        <f>+'Прог 1'!F18+'Прог 2'!F18+'Прог 3'!F18+'Прог 4'!F18+'Прог 5'!F18+'Прог 6'!F18+'Прог 7'!F18+'Прог 8'!F18+'Прог 9'!F18</f>
        <v>0</v>
      </c>
      <c r="G18" s="27">
        <f>+'Прог 1'!G18+'Прог 2'!G18+'Прог 3'!G18+'Прог 4'!G18+'Прог 5'!G18+'Прог 6'!G18+'Прог 7'!G18+'Прог 8'!G18+'Прог 9'!G18</f>
        <v>0</v>
      </c>
      <c r="I18" s="36"/>
      <c r="J18" s="36"/>
      <c r="K18" s="36"/>
      <c r="L18" s="36"/>
      <c r="M18" s="36"/>
      <c r="N18" s="36"/>
    </row>
    <row r="19" spans="1:7" ht="27.75" customHeight="1" thickBot="1">
      <c r="A19" s="48" t="s">
        <v>32</v>
      </c>
      <c r="B19" s="27">
        <f>+'Прог 1'!B19+'Прог 2'!B19+'Прог 3'!B19+'Прог 4'!B19+'Прог 5'!B19+'Прог 6'!B19+'Прог 7'!B19+'Прог 8'!B19+'Прог 9'!B19</f>
        <v>5000000</v>
      </c>
      <c r="C19" s="27">
        <f>+'Прог 1'!C19+'Прог 2'!C19+'Прог 3'!C19+'Прог 4'!C19+'Прог 5'!C19+'Прог 6'!C19+'Прог 7'!C19+'Прог 8'!C19+'Прог 9'!C19</f>
        <v>5000000</v>
      </c>
      <c r="D19" s="32">
        <f>+'Прог 1'!D19+'Прог 2'!D19+'Прог 3'!D19+'Прог 4'!D19+'Прог 5'!D19+'Прог 6'!D19+'Прог 7'!D19+'Прог 8'!D19+'Прог 9'!D19</f>
        <v>1961932</v>
      </c>
      <c r="E19" s="27">
        <f>+'Прог 1'!E19+'Прог 2'!E19+'Прог 3'!E19+'Прог 4'!E19+'Прог 5'!E19+'Прог 6'!E19+'Прог 7'!E19+'Прог 8'!E19+'Прог 9'!E19</f>
        <v>3392469</v>
      </c>
      <c r="F19" s="27">
        <f>+'Прог 1'!F19+'Прог 2'!F19+'Прог 3'!F19+'Прог 4'!F19+'Прог 5'!F19+'Прог 6'!F19+'Прог 7'!F19+'Прог 8'!F19+'Прог 9'!F19</f>
        <v>0</v>
      </c>
      <c r="G19" s="27">
        <f>+'Прог 1'!G19+'Прог 2'!G19+'Прог 3'!G19+'Прог 4'!G19+'Прог 5'!G19+'Прог 6'!G19+'Прог 7'!G19+'Прог 8'!G19+'Прог 9'!G19</f>
        <v>0</v>
      </c>
    </row>
    <row r="20" spans="1:7" ht="27.75" customHeight="1" thickBot="1">
      <c r="A20" s="48" t="s">
        <v>80</v>
      </c>
      <c r="B20" s="27"/>
      <c r="C20" s="27">
        <f>+'Прог 1'!C20+'Прог 2'!C20+'Прог 3'!C20+'Прог 4'!C20+'Прог 5'!C20+'Прог 6'!C20+'Прог 7'!C20+'Прог 8'!C20+'Прог 9'!C20</f>
        <v>0</v>
      </c>
      <c r="D20" s="32">
        <f>+'Прог 1'!D20+'Прог 2'!D20+'Прог 3'!D20+'Прог 4'!D20+'Прог 5'!D20+'Прог 6'!D20+'Прог 7'!D20+'Прог 8'!D20+'Прог 9'!D20</f>
        <v>0</v>
      </c>
      <c r="E20" s="27">
        <f>+'Прог 1'!E20+'Прог 2'!E20+'Прог 3'!E20+'Прог 4'!E20+'Прог 5'!E20+'Прог 6'!E20+'Прог 7'!E20+'Прог 8'!E20+'Прог 9'!E20</f>
        <v>8454</v>
      </c>
      <c r="F20" s="27">
        <f>+'Прог 1'!F20+'Прог 2'!F20+'Прог 3'!F20+'Прог 4'!F20+'Прог 5'!F20+'Прог 6'!F20+'Прог 7'!F20+'Прог 8'!F20+'Прог 9'!F20</f>
        <v>0</v>
      </c>
      <c r="G20" s="27">
        <f>+'Прог 1'!G20+'Прог 2'!G20+'Прог 3'!G20+'Прог 4'!G20+'Прог 5'!G20+'Прог 6'!G20+'Прог 7'!G20+'Прог 8'!G20+'Прог 9'!G20</f>
        <v>0</v>
      </c>
    </row>
    <row r="21" spans="1:7" ht="19.5" customHeight="1" thickBot="1">
      <c r="A21" s="48" t="s">
        <v>33</v>
      </c>
      <c r="B21" s="27">
        <f>+'Прог 1'!B21+'Прог 2'!B21+'Прог 3'!B21+'Прог 4'!B21+'Прог 5'!B21+'Прог 6'!B21+'Прог 7'!B21+'Прог 8'!B21+'Прог 9'!B21</f>
        <v>0</v>
      </c>
      <c r="C21" s="27">
        <f>+'Прог 1'!C21+'Прог 2'!C21+'Прог 3'!C21+'Прог 4'!C21+'Прог 5'!C21+'Прог 6'!C21+'Прог 7'!C21+'Прог 8'!C21+'Прог 9'!C21</f>
        <v>113658</v>
      </c>
      <c r="D21" s="32">
        <f>+'Прог 1'!D21+'Прог 2'!D21+'Прог 3'!D21+'Прог 4'!D21+'Прог 5'!D21+'Прог 6'!D21+'Прог 7'!D21+'Прог 8'!D21+'Прог 9'!D21</f>
        <v>121877</v>
      </c>
      <c r="E21" s="27">
        <f>+'Прог 1'!E21+'Прог 2'!E21+'Прог 3'!E21+'Прог 4'!E21+'Прог 5'!E21+'Прог 6'!E21+'Прог 7'!E21+'Прог 8'!E21+'Прог 9'!E21</f>
        <v>308588</v>
      </c>
      <c r="F21" s="27">
        <f>+'Прог 1'!F21+'Прог 2'!F21+'Прог 3'!F21+'Прог 4'!F21+'Прог 5'!F21+'Прог 6'!F21+'Прог 7'!F21+'Прог 8'!F21+'Прог 9'!F21</f>
        <v>0</v>
      </c>
      <c r="G21" s="27">
        <f>+'Прог 1'!G21+'Прог 2'!G21+'Прог 3'!G21+'Прог 4'!G21+'Прог 5'!G21+'Прог 6'!G21+'Прог 7'!G21+'Прог 8'!G21+'Прог 9'!G21</f>
        <v>0</v>
      </c>
    </row>
    <row r="22" spans="1:7" ht="20.25" customHeight="1" thickBot="1">
      <c r="A22" s="48" t="s">
        <v>34</v>
      </c>
      <c r="B22" s="27">
        <f>+'Прог 1'!B22+'Прог 2'!B22+'Прог 3'!B22+'Прог 4'!B22+'Прог 5'!B22+'Прог 6'!B22+'Прог 7'!B22+'Прог 8'!B22+'Прог 9'!B22</f>
        <v>286000</v>
      </c>
      <c r="C22" s="27">
        <f>+'Прог 1'!C22+'Прог 2'!C22+'Прог 3'!C22+'Прог 4'!C22+'Прог 5'!C22+'Прог 6'!C22+'Прог 7'!C22+'Прог 8'!C22+'Прог 9'!C22</f>
        <v>286000</v>
      </c>
      <c r="D22" s="32">
        <f>+'Прог 1'!D22+'Прог 2'!D22+'Прог 3'!D22+'Прог 4'!D22+'Прог 5'!D22+'Прог 6'!D22+'Прог 7'!D22+'Прог 8'!D22+'Прог 9'!D22</f>
        <v>10614</v>
      </c>
      <c r="E22" s="27">
        <f>+'Прог 1'!E22+'Прог 2'!E22+'Прог 3'!E22+'Прог 4'!E22+'Прог 5'!E22+'Прог 6'!E22+'Прог 7'!E22+'Прог 8'!E22+'Прог 9'!E22</f>
        <v>16303</v>
      </c>
      <c r="F22" s="27">
        <f>+'Прог 1'!F22+'Прог 2'!F22+'Прог 3'!F22+'Прог 4'!F22+'Прог 5'!F22+'Прог 6'!F22+'Прог 7'!F22+'Прог 8'!F22+'Прог 9'!F22</f>
        <v>0</v>
      </c>
      <c r="G22" s="27">
        <f>+'Прог 1'!G22+'Прог 2'!G22+'Прог 3'!G22+'Прог 4'!G22+'Прог 5'!G22+'Прог 6'!G22+'Прог 7'!G22+'Прог 8'!G22+'Прог 9'!G22</f>
        <v>0</v>
      </c>
    </row>
    <row r="23" spans="1:7" ht="28.5" customHeight="1" thickBot="1">
      <c r="A23" s="48" t="s">
        <v>63</v>
      </c>
      <c r="B23" s="27">
        <f>+'Прог 1'!B23+'Прог 2'!B23+'Прог 3'!B23+'Прог 4'!B23+'Прог 5'!B23+'Прог 6'!B23+'Прог 7'!B23+'Прог 8'!B23+'Прог 9'!B23</f>
        <v>0</v>
      </c>
      <c r="C23" s="27">
        <f>+'Прог 1'!C23+'Прог 2'!C23+'Прог 3'!C23+'Прог 4'!C23+'Прог 5'!C23+'Прог 6'!C23+'Прог 7'!C23+'Прог 8'!C23+'Прог 9'!C23</f>
        <v>0</v>
      </c>
      <c r="D23" s="32">
        <f>+'Прог 1'!D23+'Прог 2'!D23+'Прог 3'!D23+'Прог 4'!D23+'Прог 5'!D23+'Прог 6'!D23+'Прог 7'!D23+'Прог 8'!D23+'Прог 9'!D23</f>
        <v>9435</v>
      </c>
      <c r="E23" s="27">
        <f>+'Прог 1'!E23+'Прог 2'!E23+'Прог 3'!E23+'Прог 4'!E23+'Прог 5'!E23+'Прог 6'!E23+'Прог 7'!E23+'Прог 8'!E23+'Прог 9'!E23</f>
        <v>11653</v>
      </c>
      <c r="F23" s="27">
        <f>+'Прог 1'!F23+'Прог 2'!F23+'Прог 3'!F23+'Прог 4'!F23+'Прог 5'!F23+'Прог 6'!F23+'Прог 7'!F23+'Прог 8'!F23+'Прог 9'!F23</f>
        <v>0</v>
      </c>
      <c r="G23" s="27">
        <f>+'Прог 1'!G23+'Прог 2'!G23+'Прог 3'!G23+'Прог 4'!G23+'Прог 5'!G23+'Прог 6'!G23+'Прог 7'!G23+'Прог 8'!G23+'Прог 9'!G23</f>
        <v>0</v>
      </c>
    </row>
    <row r="24" spans="1:7" ht="19.5" customHeight="1" thickBot="1">
      <c r="A24" s="48" t="s">
        <v>76</v>
      </c>
      <c r="B24" s="27">
        <f>+'Прог 1'!B24+'Прог 2'!B24+'Прог 3'!B24+'Прог 4'!B24+'Прог 5'!B24+'Прог 6'!B24+'Прог 7'!B24+'Прог 8'!B24+'Прог 9'!B24</f>
        <v>1875000</v>
      </c>
      <c r="C24" s="27">
        <f>+'Прог 1'!C24+'Прог 2'!C24+'Прог 3'!C24+'Прог 4'!C24+'Прог 5'!C24+'Прог 6'!C24+'Прог 7'!C24+'Прог 8'!C24+'Прог 9'!C24</f>
        <v>1875000</v>
      </c>
      <c r="D24" s="32">
        <f>+'Прог 1'!D24+'Прог 2'!D24+'Прог 3'!D24+'Прог 4'!D24+'Прог 5'!D24+'Прог 6'!D24+'Прог 7'!D24+'Прог 8'!D24+'Прог 9'!D24</f>
        <v>10080</v>
      </c>
      <c r="E24" s="27">
        <f>+'Прог 1'!E24+'Прог 2'!E24+'Прог 3'!E24+'Прог 4'!E24+'Прог 5'!E24+'Прог 6'!E24+'Прог 7'!E24+'Прог 8'!E24+'Прог 9'!E24</f>
        <v>168651</v>
      </c>
      <c r="F24" s="27">
        <f>+'Прог 1'!F24+'Прог 2'!F24+'Прог 3'!F24+'Прог 4'!F24+'Прог 5'!F24+'Прог 6'!F24+'Прог 7'!F24+'Прог 8'!F24+'Прог 9'!F24</f>
        <v>0</v>
      </c>
      <c r="G24" s="27">
        <f>+'Прог 1'!G24+'Прог 2'!G24+'Прог 3'!G24+'Прог 4'!G24+'Прог 5'!G24+'Прог 6'!G24+'Прог 7'!G24+'Прог 8'!G24+'Прог 9'!G24</f>
        <v>0</v>
      </c>
    </row>
    <row r="25" spans="1:7" ht="42" customHeight="1" thickBot="1">
      <c r="A25" s="48" t="s">
        <v>77</v>
      </c>
      <c r="B25" s="27">
        <f>+'Прог 1'!B25+'Прог 2'!B25+'Прог 3'!B25+'Прог 4'!B25+'Прог 5'!B25+'Прог 6'!B25+'Прог 7'!B25+'Прог 8'!B25+'Прог 9'!B25</f>
        <v>165000</v>
      </c>
      <c r="C25" s="27">
        <f>+'Прог 1'!C25+'Прог 2'!C25+'Прог 3'!C25+'Прог 4'!C25+'Прог 5'!C25+'Прог 6'!C25+'Прог 7'!C25+'Прог 8'!C25+'Прог 9'!C25</f>
        <v>165000</v>
      </c>
      <c r="D25" s="32">
        <f>+'Прог 1'!D25+'Прог 2'!D25+'Прог 3'!D25+'Прог 4'!D25+'Прог 5'!D25+'Прог 6'!D25+'Прог 7'!D25+'Прог 8'!D25+'Прог 9'!D25</f>
        <v>0</v>
      </c>
      <c r="E25" s="27">
        <f>+'Прог 1'!E25+'Прог 2'!E25+'Прог 3'!E25+'Прог 4'!E25+'Прог 5'!E25+'Прог 6'!E25+'Прог 7'!E25+'Прог 8'!E25+'Прог 9'!E25</f>
        <v>134994</v>
      </c>
      <c r="F25" s="27">
        <f>+'Прог 1'!F25+'Прог 2'!F25+'Прог 3'!F25+'Прог 4'!F25+'Прог 5'!F25+'Прог 6'!F25+'Прог 7'!F25+'Прог 8'!F25+'Прог 9'!F25</f>
        <v>0</v>
      </c>
      <c r="G25" s="27">
        <f>+'Прог 1'!G25+'Прог 2'!G25+'Прог 3'!G25+'Прог 4'!G25+'Прог 5'!G25+'Прог 6'!G25+'Прог 7'!G25+'Прог 8'!G25+'Прог 9'!G25</f>
        <v>0</v>
      </c>
    </row>
    <row r="26" spans="1:7" ht="48" customHeight="1" thickBot="1">
      <c r="A26" s="48" t="s">
        <v>35</v>
      </c>
      <c r="B26" s="27">
        <f>+'Прог 1'!B26+'Прог 2'!B26+'Прог 3'!B26+'Прог 4'!B26+'Прог 5'!B26+'Прог 6'!B26+'Прог 7'!B26+'Прог 8'!B26+'Прог 9'!B26</f>
        <v>0</v>
      </c>
      <c r="C26" s="27">
        <f>+'Прог 1'!C26+'Прог 2'!C26+'Прог 3'!C26+'Прог 4'!C26+'Прог 5'!C26+'Прог 6'!C26+'Прог 7'!C26+'Прог 8'!C26+'Прог 9'!C26</f>
        <v>696129</v>
      </c>
      <c r="D26" s="32">
        <f>+'Прог 1'!D26+'Прог 2'!D26+'Прог 3'!D26+'Прог 4'!D26+'Прог 5'!D26+'Прог 6'!D26+'Прог 7'!D26+'Прог 8'!D26+'Прог 9'!D26</f>
        <v>0</v>
      </c>
      <c r="E26" s="27">
        <f>+'Прог 1'!E26+'Прог 2'!E26+'Прог 3'!E26+'Прог 4'!E26+'Прог 5'!E26+'Прог 6'!E26+'Прог 7'!E26+'Прог 8'!E26+'Прог 9'!E26</f>
        <v>0</v>
      </c>
      <c r="F26" s="27">
        <f>+'Прог 1'!F26+'Прог 2'!F26+'Прог 3'!F26+'Прог 4'!F26+'Прог 5'!F26+'Прог 6'!F26+'Прог 7'!F26+'Прог 8'!F26+'Прог 9'!F26</f>
        <v>0</v>
      </c>
      <c r="G26" s="27">
        <f>+'Прог 1'!G26+'Прог 2'!G26+'Прог 3'!G26+'Прог 4'!G26+'Прог 5'!G26+'Прог 6'!G26+'Прог 7'!G26+'Прог 8'!G26+'Прог 9'!G26</f>
        <v>0</v>
      </c>
    </row>
    <row r="27" spans="1:7" ht="39.75" thickBot="1">
      <c r="A27" s="49" t="s">
        <v>75</v>
      </c>
      <c r="B27" s="27">
        <f>+'Прог 1'!B27+'Прог 2'!B27+'Прог 3'!B27+'Прог 4'!B27+'Прог 5'!B27+'Прог 6'!B27+'Прог 7'!B27+'Прог 8'!B27+'Прог 9'!B27</f>
        <v>770000</v>
      </c>
      <c r="C27" s="27">
        <f>+'Прог 1'!C27+'Прог 2'!C27+'Прог 3'!C27+'Прог 4'!C27+'Прог 5'!C27+'Прог 6'!C27+'Прог 7'!C27+'Прог 8'!C27+'Прог 9'!C27</f>
        <v>770000</v>
      </c>
      <c r="D27" s="32">
        <f>+'Прог 1'!D27+'Прог 2'!D27+'Прог 3'!D27+'Прог 4'!D27+'Прог 5'!D27+'Прог 6'!D27+'Прог 7'!D27+'Прог 8'!D27+'Прог 9'!D27</f>
        <v>0</v>
      </c>
      <c r="E27" s="27">
        <f>+'Прог 1'!E27+'Прог 2'!E27+'Прог 3'!E27+'Прог 4'!E27+'Прог 5'!E27+'Прог 6'!E27+'Прог 7'!E27+'Прог 8'!E27+'Прог 9'!E27</f>
        <v>50</v>
      </c>
      <c r="F27" s="27">
        <f>+'Прог 1'!F27+'Прог 2'!F27+'Прог 3'!F27+'Прог 4'!F27+'Прог 5'!F27+'Прог 6'!F27+'Прог 7'!F27+'Прог 8'!F27+'Прог 9'!F27</f>
        <v>0</v>
      </c>
      <c r="G27" s="27">
        <f>+'Прог 1'!G27+'Прог 2'!G27+'Прог 3'!G27+'Прог 4'!G27+'Прог 5'!G27+'Прог 6'!G27+'Прог 7'!G27+'Прог 8'!G27+'Прог 9'!G27</f>
        <v>0</v>
      </c>
    </row>
    <row r="28" spans="1:7" ht="30.75" customHeight="1" thickBot="1">
      <c r="A28" s="48" t="s">
        <v>66</v>
      </c>
      <c r="B28" s="27">
        <f>+'Прог 1'!B28+'Прог 2'!B28+'Прог 3'!B28+'Прог 4'!B28+'Прог 5'!B28+'Прог 6'!B28+'Прог 7'!B28+'Прог 8'!B28+'Прог 9'!B28</f>
        <v>0</v>
      </c>
      <c r="C28" s="27">
        <f>+'Прог 1'!C28+'Прог 2'!C28+'Прог 3'!C28+'Прог 4'!C28+'Прог 5'!C28+'Прог 6'!C28+'Прог 7'!C28+'Прог 8'!C28+'Прог 9'!C28</f>
        <v>0</v>
      </c>
      <c r="D28" s="32">
        <f>+'Прог 1'!D28+'Прог 2'!D28+'Прог 3'!D28+'Прог 4'!D28+'Прог 5'!D28+'Прог 6'!D28+'Прог 7'!D28+'Прог 8'!D28+'Прог 9'!D28</f>
        <v>14400</v>
      </c>
      <c r="E28" s="27">
        <f>+'Прог 1'!E28+'Прог 2'!E28+'Прог 3'!E28+'Прог 4'!E28+'Прог 5'!E28+'Прог 6'!E28+'Прог 7'!E28+'Прог 8'!E28+'Прог 9'!E28</f>
        <v>48468</v>
      </c>
      <c r="F28" s="27">
        <f>+'Прог 1'!F28+'Прог 2'!F28+'Прог 3'!F28+'Прог 4'!F28+'Прог 5'!F28+'Прог 6'!F28+'Прог 7'!F28+'Прог 8'!F28+'Прог 9'!F28</f>
        <v>0</v>
      </c>
      <c r="G28" s="27">
        <f>+'Прог 1'!G28+'Прог 2'!G28+'Прог 3'!G28+'Прог 4'!G28+'Прог 5'!G28+'Прог 6'!G28+'Прог 7'!G28+'Прог 8'!G28+'Прог 9'!G28</f>
        <v>0</v>
      </c>
    </row>
    <row r="29" spans="1:7" ht="61.5" customHeight="1" thickBot="1">
      <c r="A29" s="48" t="s">
        <v>81</v>
      </c>
      <c r="B29" s="27"/>
      <c r="C29" s="27">
        <f>+'Прог 1'!C29+'Прог 2'!C29+'Прог 3'!C29+'Прог 4'!C29+'Прог 5'!C29+'Прог 6'!C29+'Прог 7'!C29+'Прог 8'!C29+'Прог 9'!C29</f>
        <v>88988</v>
      </c>
      <c r="D29" s="32">
        <f>+'Прог 1'!D29+'Прог 2'!D29+'Прог 3'!D29+'Прог 4'!D29+'Прог 5'!D29+'Прог 6'!D29+'Прог 7'!D29+'Прог 8'!D29+'Прог 9'!D29</f>
        <v>0</v>
      </c>
      <c r="E29" s="27">
        <f>+'Прог 1'!E29+'Прог 2'!E29+'Прог 3'!E29+'Прог 4'!E29+'Прог 5'!E29+'Прог 6'!E29+'Прог 7'!E29+'Прог 8'!E29+'Прог 9'!E29</f>
        <v>0</v>
      </c>
      <c r="F29" s="27">
        <f>+'Прог 1'!F29+'Прог 2'!F29+'Прог 3'!F29+'Прог 4'!F29+'Прог 5'!F29+'Прог 6'!F29+'Прог 7'!F29+'Прог 8'!F29+'Прог 9'!F29</f>
        <v>0</v>
      </c>
      <c r="G29" s="27">
        <f>+'Прог 1'!G29+'Прог 2'!G29+'Прог 3'!G29+'Прог 4'!G29+'Прог 5'!G29+'Прог 6'!G29+'Прог 7'!G29+'Прог 8'!G29+'Прог 9'!G29</f>
        <v>0</v>
      </c>
    </row>
    <row r="30" spans="1:7" ht="16.5" customHeight="1" thickBot="1">
      <c r="A30" s="39"/>
      <c r="B30" s="16"/>
      <c r="C30" s="16"/>
      <c r="D30" s="31"/>
      <c r="E30" s="16"/>
      <c r="F30" s="16"/>
      <c r="G30" s="16"/>
    </row>
    <row r="31" spans="1:8" ht="24.75" customHeight="1" thickBot="1">
      <c r="A31" s="43" t="s">
        <v>12</v>
      </c>
      <c r="B31" s="44">
        <f aca="true" t="shared" si="2" ref="B31:G31">+B16+B10</f>
        <v>91070000</v>
      </c>
      <c r="C31" s="44">
        <f t="shared" si="2"/>
        <v>93738045</v>
      </c>
      <c r="D31" s="45">
        <f t="shared" si="2"/>
        <v>21894614</v>
      </c>
      <c r="E31" s="44">
        <f t="shared" si="2"/>
        <v>45679585</v>
      </c>
      <c r="F31" s="44">
        <f t="shared" si="2"/>
        <v>0</v>
      </c>
      <c r="G31" s="44">
        <f t="shared" si="2"/>
        <v>0</v>
      </c>
      <c r="H31" s="36"/>
    </row>
    <row r="32" spans="1:7" ht="13.5" thickBot="1">
      <c r="A32" s="39"/>
      <c r="B32" s="16"/>
      <c r="C32" s="16"/>
      <c r="D32" s="31"/>
      <c r="E32" s="16"/>
      <c r="F32" s="16"/>
      <c r="G32" s="16"/>
    </row>
    <row r="33" spans="1:7" ht="12.75" customHeight="1" thickBot="1">
      <c r="A33" s="39" t="s">
        <v>13</v>
      </c>
      <c r="B33" s="27">
        <f>+'Прог 1'!B33+'Прог 2'!B33+'Прог 3'!B33+'Прог 4'!B33+'Прог 5'!B33+'Прог 6'!B33+'Прог 7'!B33+'Прог 8'!B33+'Прог 9'!B33</f>
        <v>3622</v>
      </c>
      <c r="C33" s="27">
        <f>+'Прог 1'!C33+'Прог 2'!C33+'Прог 3'!C33+'Прог 4'!C33+'Прог 5'!C33+'Прог 6'!C33+'Прог 7'!C33+'Прог 8'!C33+'Прог 9'!C33</f>
        <v>3584</v>
      </c>
      <c r="D33" s="32">
        <f>+'Прог 1'!D33+'Прог 2'!D33+'Прог 3'!D33+'Прог 4'!D33+'Прог 5'!D33+'Прог 6'!D33+'Прог 7'!D33+'Прог 8'!D33+'Прог 9'!D33</f>
        <v>3182</v>
      </c>
      <c r="E33" s="27">
        <f>+'Прог 1'!E33+'Прог 2'!E33+'Прог 3'!E33+'Прог 4'!E33+'Прог 5'!E33+'Прог 6'!E33+'Прог 7'!E33+'Прог 8'!E33+'Прог 9'!E33</f>
        <v>3175</v>
      </c>
      <c r="F33" s="27">
        <f>+'Прог 1'!F33+'Прог 2'!F33+'Прог 3'!F33+'Прог 4'!F33+'Прог 5'!F33+'Прог 6'!F33+'Прог 7'!F33+'Прог 8'!F33+'Прог 9'!F33</f>
        <v>0</v>
      </c>
      <c r="G33" s="27">
        <f>+'Прог 1'!G33+'Прог 2'!G33+'Прог 3'!G33+'Прог 4'!G33+'Прог 5'!G33+'Прог 6'!G33+'Прог 7'!G33+'Прог 8'!G33+'Прог 9'!G33</f>
        <v>0</v>
      </c>
    </row>
    <row r="35" ht="12.75">
      <c r="A35" s="42" t="s">
        <v>74</v>
      </c>
    </row>
  </sheetData>
  <sheetProtection/>
  <mergeCells count="6">
    <mergeCell ref="A6:G6"/>
    <mergeCell ref="B7:B9"/>
    <mergeCell ref="C7:C9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G38"/>
  <sheetViews>
    <sheetView zoomScale="90" zoomScaleNormal="90" zoomScalePageLayoutView="0" workbookViewId="0" topLeftCell="A1">
      <selection activeCell="I34" sqref="I34"/>
    </sheetView>
  </sheetViews>
  <sheetFormatPr defaultColWidth="9.33203125" defaultRowHeight="12.75"/>
  <cols>
    <col min="1" max="1" width="68.83203125" style="33" customWidth="1"/>
    <col min="2" max="2" width="15.16015625" style="0" customWidth="1"/>
    <col min="3" max="3" width="15" style="0" customWidth="1"/>
    <col min="4" max="4" width="14.5" style="0" customWidth="1"/>
    <col min="5" max="5" width="13.5" style="0" customWidth="1"/>
    <col min="6" max="6" width="13.33203125" style="0" customWidth="1"/>
    <col min="7" max="7" width="13.16015625" style="0" customWidth="1"/>
  </cols>
  <sheetData>
    <row r="3" spans="1:7" ht="15">
      <c r="A3" s="59" t="s">
        <v>0</v>
      </c>
      <c r="B3" s="59"/>
      <c r="C3" s="59"/>
      <c r="D3" s="59"/>
      <c r="E3" s="59"/>
      <c r="F3" s="59"/>
      <c r="G3" s="59"/>
    </row>
    <row r="4" spans="1:7" ht="15">
      <c r="A4" s="60" t="s">
        <v>79</v>
      </c>
      <c r="B4" s="60"/>
      <c r="C4" s="60"/>
      <c r="D4" s="60"/>
      <c r="E4" s="60"/>
      <c r="F4" s="60"/>
      <c r="G4" s="60"/>
    </row>
    <row r="5" spans="1:7" ht="13.5" thickBot="1">
      <c r="A5" s="65" t="s">
        <v>1</v>
      </c>
      <c r="B5" s="65"/>
      <c r="C5" s="65"/>
      <c r="D5" s="65"/>
      <c r="E5" s="65"/>
      <c r="F5" s="65"/>
      <c r="G5" s="65"/>
    </row>
    <row r="6" spans="1:7" ht="13.5" thickBot="1">
      <c r="A6" s="62" t="s">
        <v>22</v>
      </c>
      <c r="B6" s="63"/>
      <c r="C6" s="63"/>
      <c r="D6" s="63"/>
      <c r="E6" s="63"/>
      <c r="F6" s="63"/>
      <c r="G6" s="64"/>
    </row>
    <row r="7" spans="1:7" ht="12.75" customHeight="1">
      <c r="A7" s="38" t="s">
        <v>2</v>
      </c>
      <c r="B7" s="54" t="s">
        <v>67</v>
      </c>
      <c r="C7" s="51" t="s">
        <v>68</v>
      </c>
      <c r="D7" s="6" t="s">
        <v>4</v>
      </c>
      <c r="E7" s="6" t="s">
        <v>4</v>
      </c>
      <c r="F7" s="6" t="s">
        <v>4</v>
      </c>
      <c r="G7" s="6" t="s">
        <v>4</v>
      </c>
    </row>
    <row r="8" spans="1:7" ht="12.75">
      <c r="A8" s="38" t="s">
        <v>3</v>
      </c>
      <c r="B8" s="55"/>
      <c r="C8" s="52"/>
      <c r="D8" s="2" t="s">
        <v>5</v>
      </c>
      <c r="E8" s="2" t="s">
        <v>5</v>
      </c>
      <c r="F8" s="2" t="s">
        <v>5</v>
      </c>
      <c r="G8" s="2" t="s">
        <v>5</v>
      </c>
    </row>
    <row r="9" spans="1:7" ht="41.25" customHeight="1" thickBot="1">
      <c r="A9" s="39"/>
      <c r="B9" s="56"/>
      <c r="C9" s="53"/>
      <c r="D9" s="11" t="s">
        <v>69</v>
      </c>
      <c r="E9" s="3" t="s">
        <v>70</v>
      </c>
      <c r="F9" s="3" t="s">
        <v>71</v>
      </c>
      <c r="G9" s="3" t="s">
        <v>72</v>
      </c>
    </row>
    <row r="10" spans="1:7" ht="13.5" thickBot="1">
      <c r="A10" s="43" t="s">
        <v>6</v>
      </c>
      <c r="B10" s="44">
        <f aca="true" t="shared" si="0" ref="B10:G10">+B12+B13+B14</f>
        <v>5580000</v>
      </c>
      <c r="C10" s="44">
        <f t="shared" si="0"/>
        <v>5739740</v>
      </c>
      <c r="D10" s="44">
        <f t="shared" si="0"/>
        <v>1622227</v>
      </c>
      <c r="E10" s="44">
        <f t="shared" si="0"/>
        <v>3293988</v>
      </c>
      <c r="F10" s="44">
        <f t="shared" si="0"/>
        <v>0</v>
      </c>
      <c r="G10" s="44">
        <f t="shared" si="0"/>
        <v>0</v>
      </c>
    </row>
    <row r="11" spans="1:7" ht="13.5" thickBot="1">
      <c r="A11" s="39" t="s">
        <v>7</v>
      </c>
      <c r="B11" s="16"/>
      <c r="C11" s="16"/>
      <c r="D11" s="16"/>
      <c r="E11" s="16"/>
      <c r="F11" s="16"/>
      <c r="G11" s="16"/>
    </row>
    <row r="12" spans="1:7" ht="26.25" customHeight="1" thickBot="1">
      <c r="A12" s="40" t="s">
        <v>8</v>
      </c>
      <c r="B12" s="16">
        <v>4745000</v>
      </c>
      <c r="C12" s="16">
        <v>4745000</v>
      </c>
      <c r="D12" s="16">
        <v>1238164</v>
      </c>
      <c r="E12" s="16">
        <v>2485943</v>
      </c>
      <c r="F12" s="16"/>
      <c r="G12" s="16"/>
    </row>
    <row r="13" spans="1:7" ht="26.25" customHeight="1" thickBot="1">
      <c r="A13" s="40" t="s">
        <v>9</v>
      </c>
      <c r="B13" s="16">
        <v>835000</v>
      </c>
      <c r="C13" s="16">
        <v>994740</v>
      </c>
      <c r="D13" s="16">
        <v>379743</v>
      </c>
      <c r="E13" s="16">
        <v>727164</v>
      </c>
      <c r="F13" s="16"/>
      <c r="G13" s="16"/>
    </row>
    <row r="14" spans="1:7" ht="26.25" customHeight="1" thickBot="1">
      <c r="A14" s="40" t="s">
        <v>10</v>
      </c>
      <c r="B14" s="16">
        <v>0</v>
      </c>
      <c r="C14" s="16">
        <v>0</v>
      </c>
      <c r="D14" s="16">
        <v>4320</v>
      </c>
      <c r="E14" s="16">
        <v>80881</v>
      </c>
      <c r="F14" s="16"/>
      <c r="G14" s="16"/>
    </row>
    <row r="15" spans="1:7" ht="13.5" thickBot="1">
      <c r="A15" s="39"/>
      <c r="B15" s="16"/>
      <c r="C15" s="16"/>
      <c r="D15" s="16"/>
      <c r="E15" s="16"/>
      <c r="F15" s="16"/>
      <c r="G15" s="16"/>
    </row>
    <row r="16" spans="1:7" s="13" customFormat="1" ht="13.5" thickBot="1">
      <c r="A16" s="43" t="s">
        <v>11</v>
      </c>
      <c r="B16" s="44">
        <f aca="true" t="shared" si="1" ref="B16:G16">+SUM(B17:B30)</f>
        <v>0</v>
      </c>
      <c r="C16" s="44">
        <f t="shared" si="1"/>
        <v>0</v>
      </c>
      <c r="D16" s="44">
        <f t="shared" si="1"/>
        <v>0</v>
      </c>
      <c r="E16" s="44">
        <f t="shared" si="1"/>
        <v>0</v>
      </c>
      <c r="F16" s="44">
        <f t="shared" si="1"/>
        <v>0</v>
      </c>
      <c r="G16" s="44">
        <f t="shared" si="1"/>
        <v>0</v>
      </c>
    </row>
    <row r="17" spans="1:7" ht="13.5" thickBot="1">
      <c r="A17" s="39" t="s">
        <v>19</v>
      </c>
      <c r="B17" s="16"/>
      <c r="C17" s="16"/>
      <c r="D17" s="16"/>
      <c r="E17" s="16"/>
      <c r="F17" s="16"/>
      <c r="G17" s="16"/>
    </row>
    <row r="18" spans="1:7" ht="20.25" customHeight="1" hidden="1" thickBot="1">
      <c r="A18" s="46" t="s">
        <v>31</v>
      </c>
      <c r="B18" s="16"/>
      <c r="C18" s="16"/>
      <c r="D18" s="16"/>
      <c r="E18" s="16"/>
      <c r="F18" s="16"/>
      <c r="G18" s="16"/>
    </row>
    <row r="19" spans="1:7" ht="30" customHeight="1" hidden="1" thickBot="1">
      <c r="A19" s="46" t="s">
        <v>32</v>
      </c>
      <c r="B19" s="16"/>
      <c r="C19" s="16"/>
      <c r="D19" s="16"/>
      <c r="E19" s="16"/>
      <c r="F19" s="16"/>
      <c r="G19" s="16"/>
    </row>
    <row r="20" spans="1:7" ht="30" customHeight="1" hidden="1" thickBot="1">
      <c r="A20" s="46" t="s">
        <v>80</v>
      </c>
      <c r="B20" s="16"/>
      <c r="C20" s="16"/>
      <c r="D20" s="16"/>
      <c r="E20" s="16"/>
      <c r="F20" s="16"/>
      <c r="G20" s="16"/>
    </row>
    <row r="21" spans="1:7" ht="30" customHeight="1" hidden="1" thickBot="1">
      <c r="A21" s="46" t="s">
        <v>33</v>
      </c>
      <c r="B21" s="27"/>
      <c r="C21" s="27"/>
      <c r="D21" s="27"/>
      <c r="E21" s="27"/>
      <c r="F21" s="27"/>
      <c r="G21" s="27"/>
    </row>
    <row r="22" spans="1:7" ht="30" customHeight="1" hidden="1" thickBot="1">
      <c r="A22" s="46" t="s">
        <v>34</v>
      </c>
      <c r="B22" s="27"/>
      <c r="C22" s="27"/>
      <c r="D22" s="27"/>
      <c r="E22" s="27"/>
      <c r="F22" s="27"/>
      <c r="G22" s="27"/>
    </row>
    <row r="23" spans="1:7" ht="30" customHeight="1" hidden="1" thickBot="1">
      <c r="A23" s="46" t="s">
        <v>63</v>
      </c>
      <c r="B23" s="16"/>
      <c r="C23" s="16"/>
      <c r="D23" s="16"/>
      <c r="E23" s="16"/>
      <c r="F23" s="16"/>
      <c r="G23" s="16"/>
    </row>
    <row r="24" spans="1:7" ht="30" customHeight="1" hidden="1" thickBot="1">
      <c r="A24" s="46" t="s">
        <v>76</v>
      </c>
      <c r="B24" s="16"/>
      <c r="C24" s="16"/>
      <c r="D24" s="16"/>
      <c r="E24" s="16"/>
      <c r="F24" s="16"/>
      <c r="G24" s="16"/>
    </row>
    <row r="25" spans="1:7" ht="42" customHeight="1" hidden="1" thickBot="1">
      <c r="A25" s="46" t="s">
        <v>77</v>
      </c>
      <c r="B25" s="16"/>
      <c r="C25" s="16"/>
      <c r="D25" s="16"/>
      <c r="E25" s="16"/>
      <c r="F25" s="16"/>
      <c r="G25" s="16"/>
    </row>
    <row r="26" spans="1:7" ht="48" customHeight="1" hidden="1" thickBot="1">
      <c r="A26" s="46" t="s">
        <v>35</v>
      </c>
      <c r="B26" s="16"/>
      <c r="C26" s="16"/>
      <c r="D26" s="27"/>
      <c r="E26" s="16"/>
      <c r="F26" s="16"/>
      <c r="G26" s="16"/>
    </row>
    <row r="27" spans="1:7" ht="39.75" hidden="1" thickBot="1">
      <c r="A27" s="47" t="s">
        <v>75</v>
      </c>
      <c r="B27" s="27"/>
      <c r="C27" s="27"/>
      <c r="D27" s="27"/>
      <c r="E27" s="27"/>
      <c r="F27" s="27"/>
      <c r="G27" s="27"/>
    </row>
    <row r="28" spans="1:7" ht="27" hidden="1" thickBot="1">
      <c r="A28" s="46" t="s">
        <v>66</v>
      </c>
      <c r="B28" s="16"/>
      <c r="C28" s="16"/>
      <c r="D28" s="16"/>
      <c r="E28" s="16"/>
      <c r="F28" s="16"/>
      <c r="G28" s="16"/>
    </row>
    <row r="29" spans="1:7" ht="61.5" customHeight="1" hidden="1" thickBot="1">
      <c r="A29" s="46" t="s">
        <v>81</v>
      </c>
      <c r="B29" s="16"/>
      <c r="C29" s="16"/>
      <c r="D29" s="16"/>
      <c r="E29" s="16"/>
      <c r="F29" s="16"/>
      <c r="G29" s="16"/>
    </row>
    <row r="30" spans="1:7" ht="11.25" customHeight="1" thickBot="1">
      <c r="A30" s="39"/>
      <c r="B30" s="16"/>
      <c r="C30" s="16"/>
      <c r="D30" s="16"/>
      <c r="E30" s="16"/>
      <c r="F30" s="16"/>
      <c r="G30" s="16"/>
    </row>
    <row r="31" spans="1:7" ht="13.5" thickBot="1">
      <c r="A31" s="43" t="s">
        <v>12</v>
      </c>
      <c r="B31" s="44">
        <f aca="true" t="shared" si="2" ref="B31:G31">+B16+B10</f>
        <v>5580000</v>
      </c>
      <c r="C31" s="44">
        <f t="shared" si="2"/>
        <v>5739740</v>
      </c>
      <c r="D31" s="44">
        <f t="shared" si="2"/>
        <v>1622227</v>
      </c>
      <c r="E31" s="44">
        <f t="shared" si="2"/>
        <v>3293988</v>
      </c>
      <c r="F31" s="44">
        <f t="shared" si="2"/>
        <v>0</v>
      </c>
      <c r="G31" s="44">
        <f t="shared" si="2"/>
        <v>0</v>
      </c>
    </row>
    <row r="32" spans="1:7" ht="13.5" thickBot="1">
      <c r="A32" s="39"/>
      <c r="B32" s="16"/>
      <c r="C32" s="16"/>
      <c r="D32" s="16"/>
      <c r="E32" s="16"/>
      <c r="F32" s="16"/>
      <c r="G32" s="16"/>
    </row>
    <row r="33" spans="1:7" ht="13.5" thickBot="1">
      <c r="A33" s="39" t="s">
        <v>13</v>
      </c>
      <c r="B33" s="17">
        <v>140</v>
      </c>
      <c r="C33" s="17">
        <v>140</v>
      </c>
      <c r="D33" s="17">
        <v>122</v>
      </c>
      <c r="E33" s="17">
        <v>124</v>
      </c>
      <c r="F33" s="17"/>
      <c r="G33" s="17"/>
    </row>
    <row r="34" ht="15">
      <c r="A34" s="41"/>
    </row>
    <row r="35" spans="1:7" ht="12.75">
      <c r="A35" s="66" t="s">
        <v>74</v>
      </c>
      <c r="B35" s="67"/>
      <c r="C35" s="67"/>
      <c r="D35" s="67"/>
      <c r="E35" s="67"/>
      <c r="F35" s="67"/>
      <c r="G35" s="67"/>
    </row>
    <row r="36" spans="1:7" ht="12.75">
      <c r="A36" s="67"/>
      <c r="B36" s="67"/>
      <c r="C36" s="67"/>
      <c r="D36" s="67"/>
      <c r="E36" s="67"/>
      <c r="F36" s="67"/>
      <c r="G36" s="67"/>
    </row>
    <row r="38" ht="15">
      <c r="A38" s="41"/>
    </row>
  </sheetData>
  <sheetProtection/>
  <mergeCells count="7">
    <mergeCell ref="A3:G3"/>
    <mergeCell ref="A4:G4"/>
    <mergeCell ref="A5:G5"/>
    <mergeCell ref="C7:C9"/>
    <mergeCell ref="A35:G36"/>
    <mergeCell ref="A6:G6"/>
    <mergeCell ref="B7:B9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3:G38"/>
  <sheetViews>
    <sheetView zoomScale="90" zoomScaleNormal="90" zoomScalePageLayoutView="0" workbookViewId="0" topLeftCell="A1">
      <selection activeCell="I20" sqref="I20"/>
    </sheetView>
  </sheetViews>
  <sheetFormatPr defaultColWidth="9.33203125" defaultRowHeight="12.75"/>
  <cols>
    <col min="1" max="1" width="68.83203125" style="33" customWidth="1"/>
    <col min="2" max="2" width="15.16015625" style="0" customWidth="1"/>
    <col min="3" max="3" width="15" style="0" customWidth="1"/>
    <col min="4" max="4" width="16.16015625" style="0" customWidth="1"/>
    <col min="5" max="5" width="15.5" style="0" customWidth="1"/>
    <col min="6" max="6" width="13.33203125" style="0" customWidth="1"/>
    <col min="7" max="7" width="13.16015625" style="0" customWidth="1"/>
  </cols>
  <sheetData>
    <row r="3" spans="1:7" ht="15">
      <c r="A3" s="59" t="s">
        <v>0</v>
      </c>
      <c r="B3" s="59"/>
      <c r="C3" s="59"/>
      <c r="D3" s="59"/>
      <c r="E3" s="59"/>
      <c r="F3" s="59"/>
      <c r="G3" s="59"/>
    </row>
    <row r="4" spans="1:7" ht="15">
      <c r="A4" s="60" t="s">
        <v>79</v>
      </c>
      <c r="B4" s="60"/>
      <c r="C4" s="60"/>
      <c r="D4" s="60"/>
      <c r="E4" s="60"/>
      <c r="F4" s="60"/>
      <c r="G4" s="60"/>
    </row>
    <row r="5" spans="1:7" ht="13.5" thickBot="1">
      <c r="A5" s="65" t="s">
        <v>1</v>
      </c>
      <c r="B5" s="65"/>
      <c r="C5" s="65"/>
      <c r="D5" s="65"/>
      <c r="E5" s="65"/>
      <c r="F5" s="65"/>
      <c r="G5" s="65"/>
    </row>
    <row r="6" spans="1:7" ht="13.5" thickBot="1">
      <c r="A6" s="62" t="s">
        <v>23</v>
      </c>
      <c r="B6" s="63"/>
      <c r="C6" s="63"/>
      <c r="D6" s="63"/>
      <c r="E6" s="63"/>
      <c r="F6" s="63"/>
      <c r="G6" s="64"/>
    </row>
    <row r="7" spans="1:7" ht="12.75" customHeight="1">
      <c r="A7" s="38" t="s">
        <v>2</v>
      </c>
      <c r="B7" s="54" t="s">
        <v>67</v>
      </c>
      <c r="C7" s="51" t="s">
        <v>68</v>
      </c>
      <c r="D7" s="6" t="s">
        <v>4</v>
      </c>
      <c r="E7" s="6" t="s">
        <v>4</v>
      </c>
      <c r="F7" s="6" t="s">
        <v>4</v>
      </c>
      <c r="G7" s="6" t="s">
        <v>4</v>
      </c>
    </row>
    <row r="8" spans="1:7" ht="12.75">
      <c r="A8" s="38" t="s">
        <v>3</v>
      </c>
      <c r="B8" s="55"/>
      <c r="C8" s="52"/>
      <c r="D8" s="2" t="s">
        <v>5</v>
      </c>
      <c r="E8" s="2" t="s">
        <v>5</v>
      </c>
      <c r="F8" s="2" t="s">
        <v>5</v>
      </c>
      <c r="G8" s="2" t="s">
        <v>5</v>
      </c>
    </row>
    <row r="9" spans="1:7" ht="41.25" customHeight="1" thickBot="1">
      <c r="A9" s="39"/>
      <c r="B9" s="56"/>
      <c r="C9" s="53"/>
      <c r="D9" s="11" t="s">
        <v>69</v>
      </c>
      <c r="E9" s="3" t="s">
        <v>70</v>
      </c>
      <c r="F9" s="3" t="s">
        <v>71</v>
      </c>
      <c r="G9" s="3" t="s">
        <v>72</v>
      </c>
    </row>
    <row r="10" spans="1:7" ht="13.5" thickBot="1">
      <c r="A10" s="43" t="s">
        <v>6</v>
      </c>
      <c r="B10" s="44">
        <f aca="true" t="shared" si="0" ref="B10:G10">+B12+B13+B14</f>
        <v>2849000</v>
      </c>
      <c r="C10" s="44">
        <f t="shared" si="0"/>
        <v>2849000</v>
      </c>
      <c r="D10" s="44">
        <f t="shared" si="0"/>
        <v>759955</v>
      </c>
      <c r="E10" s="44">
        <f t="shared" si="0"/>
        <v>1767474</v>
      </c>
      <c r="F10" s="44">
        <f t="shared" si="0"/>
        <v>0</v>
      </c>
      <c r="G10" s="44">
        <f t="shared" si="0"/>
        <v>0</v>
      </c>
    </row>
    <row r="11" spans="1:7" ht="13.5" thickBot="1">
      <c r="A11" s="39" t="s">
        <v>7</v>
      </c>
      <c r="B11" s="16"/>
      <c r="C11" s="16"/>
      <c r="D11" s="16"/>
      <c r="E11" s="16"/>
      <c r="F11" s="16"/>
      <c r="G11" s="16"/>
    </row>
    <row r="12" spans="1:7" ht="26.25" customHeight="1" thickBot="1">
      <c r="A12" s="40" t="s">
        <v>8</v>
      </c>
      <c r="B12" s="16">
        <v>2599000</v>
      </c>
      <c r="C12" s="16">
        <v>2599000</v>
      </c>
      <c r="D12" s="16">
        <v>670583</v>
      </c>
      <c r="E12" s="16">
        <v>1343793</v>
      </c>
      <c r="F12" s="16"/>
      <c r="G12" s="16"/>
    </row>
    <row r="13" spans="1:7" ht="26.25" customHeight="1" thickBot="1">
      <c r="A13" s="40" t="s">
        <v>9</v>
      </c>
      <c r="B13" s="16">
        <v>250000</v>
      </c>
      <c r="C13" s="16">
        <v>250000</v>
      </c>
      <c r="D13" s="16">
        <v>89372</v>
      </c>
      <c r="E13" s="16">
        <v>351682</v>
      </c>
      <c r="F13" s="16"/>
      <c r="G13" s="16"/>
    </row>
    <row r="14" spans="1:7" ht="26.25" customHeight="1" thickBot="1">
      <c r="A14" s="40" t="s">
        <v>10</v>
      </c>
      <c r="B14" s="16"/>
      <c r="C14" s="16"/>
      <c r="D14" s="16"/>
      <c r="E14" s="16">
        <v>71999</v>
      </c>
      <c r="F14" s="16"/>
      <c r="G14" s="16"/>
    </row>
    <row r="15" spans="1:7" ht="13.5" thickBot="1">
      <c r="A15" s="39"/>
      <c r="B15" s="16"/>
      <c r="C15" s="16"/>
      <c r="D15" s="16"/>
      <c r="E15" s="16"/>
      <c r="F15" s="16"/>
      <c r="G15" s="16"/>
    </row>
    <row r="16" spans="1:7" s="13" customFormat="1" ht="13.5" thickBot="1">
      <c r="A16" s="43" t="s">
        <v>11</v>
      </c>
      <c r="B16" s="44">
        <f aca="true" t="shared" si="1" ref="B16:G16">+SUM(B17:B30)</f>
        <v>900000</v>
      </c>
      <c r="C16" s="44">
        <f t="shared" si="1"/>
        <v>900000</v>
      </c>
      <c r="D16" s="44">
        <f t="shared" si="1"/>
        <v>0</v>
      </c>
      <c r="E16" s="44">
        <f t="shared" si="1"/>
        <v>8454</v>
      </c>
      <c r="F16" s="44">
        <f t="shared" si="1"/>
        <v>0</v>
      </c>
      <c r="G16" s="44">
        <f t="shared" si="1"/>
        <v>0</v>
      </c>
    </row>
    <row r="17" spans="1:7" ht="13.5" thickBot="1">
      <c r="A17" s="39" t="s">
        <v>19</v>
      </c>
      <c r="B17" s="16"/>
      <c r="C17" s="16"/>
      <c r="D17" s="16"/>
      <c r="E17" s="16"/>
      <c r="F17" s="16"/>
      <c r="G17" s="16"/>
    </row>
    <row r="18" spans="1:7" ht="15.75" customHeight="1" thickBot="1">
      <c r="A18" s="48" t="s">
        <v>31</v>
      </c>
      <c r="B18" s="16">
        <v>900000</v>
      </c>
      <c r="C18" s="16">
        <v>900000</v>
      </c>
      <c r="D18" s="16"/>
      <c r="E18" s="16"/>
      <c r="F18" s="16"/>
      <c r="G18" s="16"/>
    </row>
    <row r="19" spans="1:7" ht="30" customHeight="1" hidden="1" thickBot="1">
      <c r="A19" s="46" t="s">
        <v>32</v>
      </c>
      <c r="B19" s="16"/>
      <c r="C19" s="16"/>
      <c r="D19" s="16"/>
      <c r="E19" s="16"/>
      <c r="F19" s="16"/>
      <c r="G19" s="16"/>
    </row>
    <row r="20" spans="1:7" ht="30" customHeight="1" thickBot="1">
      <c r="A20" s="48" t="s">
        <v>80</v>
      </c>
      <c r="B20" s="16"/>
      <c r="C20" s="16"/>
      <c r="D20" s="16"/>
      <c r="E20" s="16">
        <v>8454</v>
      </c>
      <c r="F20" s="16"/>
      <c r="G20" s="16"/>
    </row>
    <row r="21" spans="1:7" ht="30" customHeight="1" hidden="1" thickBot="1">
      <c r="A21" s="46" t="s">
        <v>33</v>
      </c>
      <c r="B21" s="27"/>
      <c r="C21" s="27"/>
      <c r="D21" s="27"/>
      <c r="E21" s="27"/>
      <c r="F21" s="27"/>
      <c r="G21" s="27"/>
    </row>
    <row r="22" spans="1:7" ht="30" customHeight="1" hidden="1" thickBot="1">
      <c r="A22" s="46" t="s">
        <v>34</v>
      </c>
      <c r="B22" s="27"/>
      <c r="C22" s="27"/>
      <c r="D22" s="27"/>
      <c r="E22" s="27"/>
      <c r="F22" s="27"/>
      <c r="G22" s="27"/>
    </row>
    <row r="23" spans="1:7" ht="30" customHeight="1" hidden="1" thickBot="1">
      <c r="A23" s="46" t="s">
        <v>63</v>
      </c>
      <c r="B23" s="27"/>
      <c r="C23" s="27"/>
      <c r="D23" s="27"/>
      <c r="E23" s="27"/>
      <c r="F23" s="27"/>
      <c r="G23" s="27"/>
    </row>
    <row r="24" spans="1:7" ht="30" customHeight="1" hidden="1" thickBot="1">
      <c r="A24" s="46" t="s">
        <v>76</v>
      </c>
      <c r="B24" s="16"/>
      <c r="C24" s="16"/>
      <c r="D24" s="16"/>
      <c r="E24" s="16"/>
      <c r="F24" s="16"/>
      <c r="G24" s="16"/>
    </row>
    <row r="25" spans="1:7" ht="42" customHeight="1" hidden="1" thickBot="1">
      <c r="A25" s="46" t="s">
        <v>77</v>
      </c>
      <c r="B25" s="16"/>
      <c r="C25" s="16"/>
      <c r="D25" s="16"/>
      <c r="E25" s="16"/>
      <c r="F25" s="16"/>
      <c r="G25" s="16"/>
    </row>
    <row r="26" spans="1:7" ht="48" customHeight="1" hidden="1" thickBot="1">
      <c r="A26" s="46" t="s">
        <v>35</v>
      </c>
      <c r="B26" s="16"/>
      <c r="C26" s="16"/>
      <c r="D26" s="27"/>
      <c r="E26" s="16"/>
      <c r="F26" s="16"/>
      <c r="G26" s="16"/>
    </row>
    <row r="27" spans="1:7" ht="39.75" hidden="1" thickBot="1">
      <c r="A27" s="47" t="s">
        <v>75</v>
      </c>
      <c r="B27" s="27"/>
      <c r="C27" s="27"/>
      <c r="D27" s="27"/>
      <c r="E27" s="27"/>
      <c r="F27" s="27"/>
      <c r="G27" s="27"/>
    </row>
    <row r="28" spans="1:7" ht="27" hidden="1" thickBot="1">
      <c r="A28" s="46" t="s">
        <v>66</v>
      </c>
      <c r="B28" s="16"/>
      <c r="C28" s="16"/>
      <c r="D28" s="16"/>
      <c r="E28" s="16"/>
      <c r="F28" s="16"/>
      <c r="G28" s="16"/>
    </row>
    <row r="29" spans="1:7" ht="61.5" customHeight="1" hidden="1" thickBot="1">
      <c r="A29" s="46" t="s">
        <v>81</v>
      </c>
      <c r="B29" s="16"/>
      <c r="C29" s="16"/>
      <c r="D29" s="16"/>
      <c r="E29" s="16"/>
      <c r="F29" s="16"/>
      <c r="G29" s="16"/>
    </row>
    <row r="30" spans="1:7" ht="17.25" customHeight="1" thickBot="1">
      <c r="A30" s="39"/>
      <c r="B30" s="16"/>
      <c r="C30" s="16"/>
      <c r="D30" s="16"/>
      <c r="E30" s="16"/>
      <c r="F30" s="16"/>
      <c r="G30" s="16"/>
    </row>
    <row r="31" spans="1:7" ht="13.5" thickBot="1">
      <c r="A31" s="43" t="s">
        <v>12</v>
      </c>
      <c r="B31" s="44">
        <f aca="true" t="shared" si="2" ref="B31:G31">+B16+B10</f>
        <v>3749000</v>
      </c>
      <c r="C31" s="44">
        <f t="shared" si="2"/>
        <v>3749000</v>
      </c>
      <c r="D31" s="44">
        <f t="shared" si="2"/>
        <v>759955</v>
      </c>
      <c r="E31" s="44">
        <f t="shared" si="2"/>
        <v>1775928</v>
      </c>
      <c r="F31" s="44">
        <f t="shared" si="2"/>
        <v>0</v>
      </c>
      <c r="G31" s="44">
        <f t="shared" si="2"/>
        <v>0</v>
      </c>
    </row>
    <row r="32" spans="1:7" ht="13.5" thickBot="1">
      <c r="A32" s="39"/>
      <c r="B32" s="16"/>
      <c r="C32" s="16"/>
      <c r="D32" s="16"/>
      <c r="E32" s="16"/>
      <c r="F32" s="16"/>
      <c r="G32" s="16"/>
    </row>
    <row r="33" spans="1:7" ht="13.5" thickBot="1">
      <c r="A33" s="39" t="s">
        <v>13</v>
      </c>
      <c r="B33" s="17">
        <v>90</v>
      </c>
      <c r="C33" s="17">
        <v>90</v>
      </c>
      <c r="D33" s="17">
        <v>81</v>
      </c>
      <c r="E33" s="17">
        <v>83</v>
      </c>
      <c r="F33" s="17"/>
      <c r="G33" s="17"/>
    </row>
    <row r="34" ht="15">
      <c r="A34" s="41"/>
    </row>
    <row r="35" spans="1:7" ht="12.75">
      <c r="A35" s="66" t="s">
        <v>74</v>
      </c>
      <c r="B35" s="67"/>
      <c r="C35" s="67"/>
      <c r="D35" s="67"/>
      <c r="E35" s="67"/>
      <c r="F35" s="67"/>
      <c r="G35" s="67"/>
    </row>
    <row r="36" spans="1:7" ht="12.75">
      <c r="A36" s="67"/>
      <c r="B36" s="67"/>
      <c r="C36" s="67"/>
      <c r="D36" s="67"/>
      <c r="E36" s="67"/>
      <c r="F36" s="67"/>
      <c r="G36" s="67"/>
    </row>
    <row r="38" ht="15">
      <c r="A38" s="41"/>
    </row>
  </sheetData>
  <sheetProtection/>
  <mergeCells count="7">
    <mergeCell ref="A35:G36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3:G38"/>
  <sheetViews>
    <sheetView zoomScale="90" zoomScaleNormal="90" zoomScalePageLayoutView="0" workbookViewId="0" topLeftCell="A3">
      <selection activeCell="I20" sqref="I20"/>
    </sheetView>
  </sheetViews>
  <sheetFormatPr defaultColWidth="9.33203125" defaultRowHeight="12.75"/>
  <cols>
    <col min="1" max="1" width="68.83203125" style="33" customWidth="1"/>
    <col min="2" max="2" width="15.16015625" style="0" customWidth="1"/>
    <col min="3" max="3" width="15" style="0" customWidth="1"/>
    <col min="4" max="4" width="14.5" style="0" customWidth="1"/>
    <col min="5" max="5" width="13.5" style="0" customWidth="1"/>
    <col min="6" max="6" width="13.33203125" style="0" customWidth="1"/>
    <col min="7" max="7" width="13.16015625" style="0" customWidth="1"/>
  </cols>
  <sheetData>
    <row r="3" spans="1:7" ht="15">
      <c r="A3" s="59" t="s">
        <v>0</v>
      </c>
      <c r="B3" s="59"/>
      <c r="C3" s="59"/>
      <c r="D3" s="59"/>
      <c r="E3" s="59"/>
      <c r="F3" s="59"/>
      <c r="G3" s="59"/>
    </row>
    <row r="4" spans="1:7" ht="15">
      <c r="A4" s="60" t="s">
        <v>79</v>
      </c>
      <c r="B4" s="60"/>
      <c r="C4" s="60"/>
      <c r="D4" s="60"/>
      <c r="E4" s="60"/>
      <c r="F4" s="60"/>
      <c r="G4" s="60"/>
    </row>
    <row r="5" spans="1:7" ht="13.5" thickBot="1">
      <c r="A5" s="65" t="s">
        <v>1</v>
      </c>
      <c r="B5" s="65"/>
      <c r="C5" s="65"/>
      <c r="D5" s="65"/>
      <c r="E5" s="65"/>
      <c r="F5" s="65"/>
      <c r="G5" s="65"/>
    </row>
    <row r="6" spans="1:7" ht="13.5" thickBot="1">
      <c r="A6" s="62" t="s">
        <v>24</v>
      </c>
      <c r="B6" s="63"/>
      <c r="C6" s="63"/>
      <c r="D6" s="63"/>
      <c r="E6" s="63"/>
      <c r="F6" s="63"/>
      <c r="G6" s="64"/>
    </row>
    <row r="7" spans="1:7" ht="12.75" customHeight="1">
      <c r="A7" s="38" t="s">
        <v>2</v>
      </c>
      <c r="B7" s="54" t="s">
        <v>67</v>
      </c>
      <c r="C7" s="51" t="s">
        <v>68</v>
      </c>
      <c r="D7" s="6" t="s">
        <v>4</v>
      </c>
      <c r="E7" s="6" t="s">
        <v>4</v>
      </c>
      <c r="F7" s="6" t="s">
        <v>4</v>
      </c>
      <c r="G7" s="6" t="s">
        <v>4</v>
      </c>
    </row>
    <row r="8" spans="1:7" ht="12.75">
      <c r="A8" s="38" t="s">
        <v>3</v>
      </c>
      <c r="B8" s="55"/>
      <c r="C8" s="52"/>
      <c r="D8" s="2" t="s">
        <v>5</v>
      </c>
      <c r="E8" s="2" t="s">
        <v>5</v>
      </c>
      <c r="F8" s="2" t="s">
        <v>5</v>
      </c>
      <c r="G8" s="2" t="s">
        <v>5</v>
      </c>
    </row>
    <row r="9" spans="1:7" ht="41.25" customHeight="1" thickBot="1">
      <c r="A9" s="39"/>
      <c r="B9" s="56"/>
      <c r="C9" s="53"/>
      <c r="D9" s="11" t="s">
        <v>69</v>
      </c>
      <c r="E9" s="3" t="s">
        <v>70</v>
      </c>
      <c r="F9" s="3" t="s">
        <v>71</v>
      </c>
      <c r="G9" s="3" t="s">
        <v>72</v>
      </c>
    </row>
    <row r="10" spans="1:7" ht="13.5" thickBot="1">
      <c r="A10" s="43" t="s">
        <v>6</v>
      </c>
      <c r="B10" s="44">
        <f aca="true" t="shared" si="0" ref="B10:G10">+B12+B13+B14</f>
        <v>561000</v>
      </c>
      <c r="C10" s="44">
        <f t="shared" si="0"/>
        <v>561000</v>
      </c>
      <c r="D10" s="44">
        <f t="shared" si="0"/>
        <v>225440</v>
      </c>
      <c r="E10" s="44">
        <f t="shared" si="0"/>
        <v>408643</v>
      </c>
      <c r="F10" s="44">
        <f t="shared" si="0"/>
        <v>0</v>
      </c>
      <c r="G10" s="44">
        <f t="shared" si="0"/>
        <v>0</v>
      </c>
    </row>
    <row r="11" spans="1:7" ht="13.5" thickBot="1">
      <c r="A11" s="39" t="s">
        <v>7</v>
      </c>
      <c r="B11" s="16"/>
      <c r="C11" s="16"/>
      <c r="D11" s="16"/>
      <c r="E11" s="16"/>
      <c r="F11" s="16"/>
      <c r="G11" s="16"/>
    </row>
    <row r="12" spans="1:7" ht="26.25" customHeight="1" thickBot="1">
      <c r="A12" s="40" t="s">
        <v>8</v>
      </c>
      <c r="B12" s="16">
        <v>515000</v>
      </c>
      <c r="C12" s="16">
        <v>515000</v>
      </c>
      <c r="D12" s="16">
        <v>120841</v>
      </c>
      <c r="E12" s="16">
        <v>225116</v>
      </c>
      <c r="F12" s="16"/>
      <c r="G12" s="16"/>
    </row>
    <row r="13" spans="1:7" ht="26.25" customHeight="1" thickBot="1">
      <c r="A13" s="40" t="s">
        <v>9</v>
      </c>
      <c r="B13" s="16">
        <v>46000</v>
      </c>
      <c r="C13" s="16">
        <v>46000</v>
      </c>
      <c r="D13" s="16">
        <v>104599</v>
      </c>
      <c r="E13" s="16">
        <v>183527</v>
      </c>
      <c r="F13" s="16"/>
      <c r="G13" s="16"/>
    </row>
    <row r="14" spans="1:7" ht="26.25" customHeight="1" thickBot="1">
      <c r="A14" s="40" t="s">
        <v>10</v>
      </c>
      <c r="B14" s="16"/>
      <c r="C14" s="16"/>
      <c r="D14" s="16"/>
      <c r="E14" s="16"/>
      <c r="F14" s="16"/>
      <c r="G14" s="16"/>
    </row>
    <row r="15" spans="1:7" ht="13.5" thickBot="1">
      <c r="A15" s="39"/>
      <c r="B15" s="16"/>
      <c r="C15" s="16"/>
      <c r="D15" s="16"/>
      <c r="E15" s="16"/>
      <c r="F15" s="16"/>
      <c r="G15" s="16"/>
    </row>
    <row r="16" spans="1:7" s="13" customFormat="1" ht="13.5" thickBot="1">
      <c r="A16" s="43" t="s">
        <v>11</v>
      </c>
      <c r="B16" s="44">
        <f aca="true" t="shared" si="1" ref="B16:G16">+SUM(B17:B30)</f>
        <v>0</v>
      </c>
      <c r="C16" s="44">
        <f t="shared" si="1"/>
        <v>0</v>
      </c>
      <c r="D16" s="44">
        <f t="shared" si="1"/>
        <v>0</v>
      </c>
      <c r="E16" s="44">
        <f t="shared" si="1"/>
        <v>0</v>
      </c>
      <c r="F16" s="44">
        <f t="shared" si="1"/>
        <v>0</v>
      </c>
      <c r="G16" s="44">
        <f t="shared" si="1"/>
        <v>0</v>
      </c>
    </row>
    <row r="17" spans="1:7" ht="13.5" thickBot="1">
      <c r="A17" s="39" t="s">
        <v>19</v>
      </c>
      <c r="B17" s="16"/>
      <c r="C17" s="16"/>
      <c r="D17" s="16"/>
      <c r="E17" s="16"/>
      <c r="F17" s="16"/>
      <c r="G17" s="16"/>
    </row>
    <row r="18" spans="1:7" ht="20.25" customHeight="1" hidden="1" thickBot="1">
      <c r="A18" s="46" t="s">
        <v>31</v>
      </c>
      <c r="B18" s="16"/>
      <c r="C18" s="16"/>
      <c r="D18" s="16"/>
      <c r="E18" s="16"/>
      <c r="F18" s="16"/>
      <c r="G18" s="16"/>
    </row>
    <row r="19" spans="1:7" ht="30" customHeight="1" hidden="1" thickBot="1">
      <c r="A19" s="46" t="s">
        <v>32</v>
      </c>
      <c r="B19" s="16"/>
      <c r="C19" s="16"/>
      <c r="D19" s="16"/>
      <c r="E19" s="16"/>
      <c r="F19" s="16"/>
      <c r="G19" s="16"/>
    </row>
    <row r="20" spans="1:7" ht="30" customHeight="1" hidden="1" thickBot="1">
      <c r="A20" s="46" t="s">
        <v>80</v>
      </c>
      <c r="B20" s="16"/>
      <c r="C20" s="16"/>
      <c r="D20" s="16"/>
      <c r="E20" s="16"/>
      <c r="F20" s="16"/>
      <c r="G20" s="16"/>
    </row>
    <row r="21" spans="1:7" ht="30" customHeight="1" hidden="1" thickBot="1">
      <c r="A21" s="46" t="s">
        <v>33</v>
      </c>
      <c r="B21" s="27"/>
      <c r="C21" s="27"/>
      <c r="D21" s="27"/>
      <c r="E21" s="27"/>
      <c r="F21" s="27"/>
      <c r="G21" s="27"/>
    </row>
    <row r="22" spans="1:7" ht="30" customHeight="1" hidden="1" thickBot="1">
      <c r="A22" s="46" t="s">
        <v>34</v>
      </c>
      <c r="B22" s="27"/>
      <c r="C22" s="27"/>
      <c r="D22" s="27"/>
      <c r="E22" s="27"/>
      <c r="F22" s="27"/>
      <c r="G22" s="27"/>
    </row>
    <row r="23" spans="1:7" ht="30" customHeight="1" hidden="1" thickBot="1">
      <c r="A23" s="46" t="s">
        <v>63</v>
      </c>
      <c r="B23" s="27"/>
      <c r="C23" s="27"/>
      <c r="D23" s="27"/>
      <c r="E23" s="27"/>
      <c r="F23" s="27"/>
      <c r="G23" s="27"/>
    </row>
    <row r="24" spans="1:7" ht="30" customHeight="1" hidden="1" thickBot="1">
      <c r="A24" s="46" t="s">
        <v>76</v>
      </c>
      <c r="B24" s="27"/>
      <c r="C24" s="27"/>
      <c r="D24" s="27"/>
      <c r="E24" s="27"/>
      <c r="F24" s="27"/>
      <c r="G24" s="27"/>
    </row>
    <row r="25" spans="1:7" ht="42" customHeight="1" hidden="1" thickBot="1">
      <c r="A25" s="46" t="s">
        <v>77</v>
      </c>
      <c r="B25" s="27"/>
      <c r="C25" s="27"/>
      <c r="D25" s="27"/>
      <c r="E25" s="27"/>
      <c r="F25" s="27"/>
      <c r="G25" s="27"/>
    </row>
    <row r="26" spans="1:7" ht="48" customHeight="1" hidden="1" thickBot="1">
      <c r="A26" s="46" t="s">
        <v>35</v>
      </c>
      <c r="B26" s="27"/>
      <c r="C26" s="27"/>
      <c r="D26" s="27"/>
      <c r="E26" s="27"/>
      <c r="F26" s="27"/>
      <c r="G26" s="27"/>
    </row>
    <row r="27" spans="1:7" ht="39.75" hidden="1" thickBot="1">
      <c r="A27" s="47" t="s">
        <v>75</v>
      </c>
      <c r="B27" s="27"/>
      <c r="C27" s="27"/>
      <c r="D27" s="27"/>
      <c r="E27" s="27"/>
      <c r="F27" s="27"/>
      <c r="G27" s="27"/>
    </row>
    <row r="28" spans="1:7" ht="27" hidden="1" thickBot="1">
      <c r="A28" s="46" t="s">
        <v>66</v>
      </c>
      <c r="B28" s="16"/>
      <c r="C28" s="16"/>
      <c r="D28" s="16"/>
      <c r="E28" s="16"/>
      <c r="F28" s="16"/>
      <c r="G28" s="16"/>
    </row>
    <row r="29" spans="1:7" ht="61.5" customHeight="1" hidden="1" thickBot="1">
      <c r="A29" s="46" t="s">
        <v>81</v>
      </c>
      <c r="B29" s="16"/>
      <c r="C29" s="16"/>
      <c r="D29" s="16"/>
      <c r="E29" s="16"/>
      <c r="F29" s="16"/>
      <c r="G29" s="16"/>
    </row>
    <row r="30" spans="1:7" ht="13.5" thickBot="1">
      <c r="A30" s="39"/>
      <c r="B30" s="16"/>
      <c r="C30" s="16"/>
      <c r="D30" s="16"/>
      <c r="E30" s="16"/>
      <c r="F30" s="16"/>
      <c r="G30" s="16"/>
    </row>
    <row r="31" spans="1:7" ht="13.5" thickBot="1">
      <c r="A31" s="43" t="s">
        <v>12</v>
      </c>
      <c r="B31" s="44">
        <f aca="true" t="shared" si="2" ref="B31:G31">+B16+B10</f>
        <v>561000</v>
      </c>
      <c r="C31" s="44">
        <f t="shared" si="2"/>
        <v>561000</v>
      </c>
      <c r="D31" s="44">
        <f t="shared" si="2"/>
        <v>225440</v>
      </c>
      <c r="E31" s="44">
        <f t="shared" si="2"/>
        <v>408643</v>
      </c>
      <c r="F31" s="44">
        <f t="shared" si="2"/>
        <v>0</v>
      </c>
      <c r="G31" s="44">
        <f t="shared" si="2"/>
        <v>0</v>
      </c>
    </row>
    <row r="32" spans="1:7" ht="13.5" thickBot="1">
      <c r="A32" s="39"/>
      <c r="B32" s="16"/>
      <c r="C32" s="16"/>
      <c r="D32" s="16"/>
      <c r="E32" s="16"/>
      <c r="F32" s="16"/>
      <c r="G32" s="16"/>
    </row>
    <row r="33" spans="1:7" ht="13.5" thickBot="1">
      <c r="A33" s="39" t="s">
        <v>13</v>
      </c>
      <c r="B33" s="17">
        <v>118</v>
      </c>
      <c r="C33" s="17">
        <v>120</v>
      </c>
      <c r="D33" s="17">
        <v>110</v>
      </c>
      <c r="E33" s="17">
        <v>112</v>
      </c>
      <c r="F33" s="17"/>
      <c r="G33" s="17"/>
    </row>
    <row r="34" ht="15">
      <c r="A34" s="41"/>
    </row>
    <row r="35" spans="1:7" ht="12.75">
      <c r="A35" s="66" t="s">
        <v>74</v>
      </c>
      <c r="B35" s="67"/>
      <c r="C35" s="67"/>
      <c r="D35" s="67"/>
      <c r="E35" s="67"/>
      <c r="F35" s="67"/>
      <c r="G35" s="67"/>
    </row>
    <row r="36" spans="1:7" ht="12.75">
      <c r="A36" s="67"/>
      <c r="B36" s="67"/>
      <c r="C36" s="67"/>
      <c r="D36" s="67"/>
      <c r="E36" s="67"/>
      <c r="F36" s="67"/>
      <c r="G36" s="67"/>
    </row>
    <row r="38" ht="15">
      <c r="A38" s="41"/>
    </row>
  </sheetData>
  <sheetProtection/>
  <mergeCells count="7">
    <mergeCell ref="A35:G36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zoomScale="80" zoomScaleNormal="80" zoomScalePageLayoutView="0" workbookViewId="0" topLeftCell="A1">
      <pane xSplit="1" ySplit="9" topLeftCell="B12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D29" sqref="D29"/>
    </sheetView>
  </sheetViews>
  <sheetFormatPr defaultColWidth="9.33203125" defaultRowHeight="12.75"/>
  <cols>
    <col min="1" max="1" width="68.83203125" style="33" customWidth="1"/>
    <col min="2" max="2" width="15.16015625" style="0" customWidth="1"/>
    <col min="3" max="3" width="15" style="0" customWidth="1"/>
    <col min="4" max="4" width="14.5" style="0" customWidth="1"/>
    <col min="5" max="5" width="13.5" style="0" customWidth="1"/>
    <col min="6" max="6" width="13.33203125" style="0" customWidth="1"/>
    <col min="7" max="7" width="13.16015625" style="0" customWidth="1"/>
  </cols>
  <sheetData>
    <row r="3" spans="1:7" ht="15">
      <c r="A3" s="59" t="s">
        <v>0</v>
      </c>
      <c r="B3" s="59"/>
      <c r="C3" s="59"/>
      <c r="D3" s="59"/>
      <c r="E3" s="59"/>
      <c r="F3" s="59"/>
      <c r="G3" s="59"/>
    </row>
    <row r="4" spans="1:7" ht="15">
      <c r="A4" s="60" t="s">
        <v>79</v>
      </c>
      <c r="B4" s="60"/>
      <c r="C4" s="60"/>
      <c r="D4" s="60"/>
      <c r="E4" s="60"/>
      <c r="F4" s="60"/>
      <c r="G4" s="60"/>
    </row>
    <row r="5" spans="1:7" ht="13.5" thickBot="1">
      <c r="A5" s="65" t="s">
        <v>1</v>
      </c>
      <c r="B5" s="65"/>
      <c r="C5" s="65"/>
      <c r="D5" s="65"/>
      <c r="E5" s="65"/>
      <c r="F5" s="65"/>
      <c r="G5" s="65"/>
    </row>
    <row r="6" spans="1:7" ht="13.5" thickBot="1">
      <c r="A6" s="62" t="s">
        <v>25</v>
      </c>
      <c r="B6" s="63"/>
      <c r="C6" s="63"/>
      <c r="D6" s="63"/>
      <c r="E6" s="63"/>
      <c r="F6" s="63"/>
      <c r="G6" s="64"/>
    </row>
    <row r="7" spans="1:7" ht="12.75" customHeight="1">
      <c r="A7" s="38" t="s">
        <v>2</v>
      </c>
      <c r="B7" s="54" t="s">
        <v>67</v>
      </c>
      <c r="C7" s="51" t="s">
        <v>68</v>
      </c>
      <c r="D7" s="6" t="s">
        <v>4</v>
      </c>
      <c r="E7" s="6" t="s">
        <v>4</v>
      </c>
      <c r="F7" s="6" t="s">
        <v>4</v>
      </c>
      <c r="G7" s="6" t="s">
        <v>4</v>
      </c>
    </row>
    <row r="8" spans="1:7" ht="12.75">
      <c r="A8" s="38" t="s">
        <v>3</v>
      </c>
      <c r="B8" s="55"/>
      <c r="C8" s="52"/>
      <c r="D8" s="2" t="s">
        <v>5</v>
      </c>
      <c r="E8" s="2" t="s">
        <v>5</v>
      </c>
      <c r="F8" s="2" t="s">
        <v>5</v>
      </c>
      <c r="G8" s="2" t="s">
        <v>5</v>
      </c>
    </row>
    <row r="9" spans="1:7" ht="41.25" customHeight="1" thickBot="1">
      <c r="A9" s="39"/>
      <c r="B9" s="56"/>
      <c r="C9" s="53"/>
      <c r="D9" s="11" t="s">
        <v>69</v>
      </c>
      <c r="E9" s="3" t="s">
        <v>70</v>
      </c>
      <c r="F9" s="3" t="s">
        <v>71</v>
      </c>
      <c r="G9" s="3" t="s">
        <v>72</v>
      </c>
    </row>
    <row r="10" spans="1:7" ht="13.5" thickBot="1">
      <c r="A10" s="43" t="s">
        <v>6</v>
      </c>
      <c r="B10" s="44">
        <f aca="true" t="shared" si="0" ref="B10:G10">+B12+B13+B14</f>
        <v>22795000</v>
      </c>
      <c r="C10" s="44">
        <f t="shared" si="0"/>
        <v>22798180</v>
      </c>
      <c r="D10" s="44">
        <f t="shared" si="0"/>
        <v>4941461</v>
      </c>
      <c r="E10" s="44">
        <f t="shared" si="0"/>
        <v>10118601</v>
      </c>
      <c r="F10" s="44">
        <f t="shared" si="0"/>
        <v>0</v>
      </c>
      <c r="G10" s="44">
        <f t="shared" si="0"/>
        <v>0</v>
      </c>
    </row>
    <row r="11" spans="1:7" ht="13.5" thickBot="1">
      <c r="A11" s="39" t="s">
        <v>7</v>
      </c>
      <c r="B11" s="16"/>
      <c r="C11" s="16"/>
      <c r="D11" s="16"/>
      <c r="E11" s="16"/>
      <c r="F11" s="16"/>
      <c r="G11" s="16"/>
    </row>
    <row r="12" spans="1:7" ht="26.25" customHeight="1" thickBot="1">
      <c r="A12" s="40" t="s">
        <v>8</v>
      </c>
      <c r="B12" s="16">
        <v>15366000</v>
      </c>
      <c r="C12" s="16">
        <v>15366000</v>
      </c>
      <c r="D12" s="16">
        <v>3552439</v>
      </c>
      <c r="E12" s="16">
        <v>7261889</v>
      </c>
      <c r="F12" s="16"/>
      <c r="G12" s="16"/>
    </row>
    <row r="13" spans="1:7" ht="26.25" customHeight="1" thickBot="1">
      <c r="A13" s="40" t="s">
        <v>9</v>
      </c>
      <c r="B13" s="16">
        <v>7000000</v>
      </c>
      <c r="C13" s="16">
        <v>7003180</v>
      </c>
      <c r="D13" s="16">
        <f>1313185-4185</f>
        <v>1309000</v>
      </c>
      <c r="E13" s="16">
        <v>2698275</v>
      </c>
      <c r="F13" s="16"/>
      <c r="G13" s="16"/>
    </row>
    <row r="14" spans="1:7" ht="26.25" customHeight="1" thickBot="1">
      <c r="A14" s="40" t="s">
        <v>10</v>
      </c>
      <c r="B14" s="16">
        <v>429000</v>
      </c>
      <c r="C14" s="16">
        <v>429000</v>
      </c>
      <c r="D14" s="16">
        <v>80022</v>
      </c>
      <c r="E14" s="16">
        <v>158437</v>
      </c>
      <c r="F14" s="16"/>
      <c r="G14" s="16"/>
    </row>
    <row r="15" spans="1:7" ht="13.5" thickBot="1">
      <c r="A15" s="39"/>
      <c r="B15" s="16"/>
      <c r="C15" s="16"/>
      <c r="D15" s="16"/>
      <c r="E15" s="16"/>
      <c r="F15" s="16"/>
      <c r="G15" s="16"/>
    </row>
    <row r="16" spans="1:7" s="13" customFormat="1" ht="13.5" thickBot="1">
      <c r="A16" s="43" t="s">
        <v>11</v>
      </c>
      <c r="B16" s="44">
        <f aca="true" t="shared" si="1" ref="B16:G16">+SUM(B17:B30)</f>
        <v>3096000</v>
      </c>
      <c r="C16" s="44">
        <f t="shared" si="1"/>
        <v>3994775</v>
      </c>
      <c r="D16" s="44">
        <f t="shared" si="1"/>
        <v>166406</v>
      </c>
      <c r="E16" s="44">
        <f t="shared" si="1"/>
        <v>688707</v>
      </c>
      <c r="F16" s="44">
        <f t="shared" si="1"/>
        <v>0</v>
      </c>
      <c r="G16" s="44">
        <f t="shared" si="1"/>
        <v>0</v>
      </c>
    </row>
    <row r="17" spans="1:7" ht="13.5" thickBot="1">
      <c r="A17" s="39" t="s">
        <v>19</v>
      </c>
      <c r="B17" s="16"/>
      <c r="C17" s="16"/>
      <c r="D17" s="16"/>
      <c r="E17" s="16"/>
      <c r="F17" s="16"/>
      <c r="G17" s="16"/>
    </row>
    <row r="18" spans="1:7" ht="20.25" customHeight="1" hidden="1" thickBot="1">
      <c r="A18" s="48" t="s">
        <v>31</v>
      </c>
      <c r="B18" s="27"/>
      <c r="C18" s="27"/>
      <c r="D18" s="27"/>
      <c r="E18" s="27"/>
      <c r="F18" s="27"/>
      <c r="G18" s="27"/>
    </row>
    <row r="19" spans="1:7" ht="30" customHeight="1" hidden="1" thickBot="1">
      <c r="A19" s="48" t="s">
        <v>32</v>
      </c>
      <c r="B19" s="27"/>
      <c r="C19" s="27"/>
      <c r="D19" s="27"/>
      <c r="E19" s="27"/>
      <c r="F19" s="27"/>
      <c r="G19" s="27"/>
    </row>
    <row r="20" spans="1:7" ht="30" customHeight="1" hidden="1" thickBot="1">
      <c r="A20" s="48" t="s">
        <v>80</v>
      </c>
      <c r="B20" s="27"/>
      <c r="C20" s="27"/>
      <c r="D20" s="27"/>
      <c r="E20" s="27"/>
      <c r="F20" s="27"/>
      <c r="G20" s="27"/>
    </row>
    <row r="21" spans="1:7" ht="21" customHeight="1" thickBot="1">
      <c r="A21" s="48" t="s">
        <v>33</v>
      </c>
      <c r="B21" s="37"/>
      <c r="C21" s="37">
        <v>113658</v>
      </c>
      <c r="D21" s="37">
        <v>121877</v>
      </c>
      <c r="E21" s="37">
        <v>308588</v>
      </c>
      <c r="F21" s="27"/>
      <c r="G21" s="27"/>
    </row>
    <row r="22" spans="1:7" s="35" customFormat="1" ht="18.75" customHeight="1" thickBot="1">
      <c r="A22" s="48" t="s">
        <v>34</v>
      </c>
      <c r="B22" s="37">
        <v>286000</v>
      </c>
      <c r="C22" s="37">
        <v>286000</v>
      </c>
      <c r="D22" s="37">
        <v>10614</v>
      </c>
      <c r="E22" s="37">
        <v>16303</v>
      </c>
      <c r="F22" s="37"/>
      <c r="G22" s="37"/>
    </row>
    <row r="23" spans="1:7" s="35" customFormat="1" ht="30" customHeight="1" thickBot="1">
      <c r="A23" s="48" t="s">
        <v>63</v>
      </c>
      <c r="B23" s="37"/>
      <c r="C23" s="37"/>
      <c r="D23" s="37">
        <f>8935+500</f>
        <v>9435</v>
      </c>
      <c r="E23" s="37">
        <f>695+10958</f>
        <v>11653</v>
      </c>
      <c r="F23" s="37"/>
      <c r="G23" s="37"/>
    </row>
    <row r="24" spans="1:7" s="35" customFormat="1" ht="18" customHeight="1" thickBot="1">
      <c r="A24" s="48" t="s">
        <v>76</v>
      </c>
      <c r="B24" s="37">
        <v>1875000</v>
      </c>
      <c r="C24" s="37">
        <v>1875000</v>
      </c>
      <c r="D24" s="37">
        <v>10080</v>
      </c>
      <c r="E24" s="37">
        <f>1941+116340+13530+4560+1200+7500+13500+10080</f>
        <v>168651</v>
      </c>
      <c r="F24" s="37"/>
      <c r="G24" s="37"/>
    </row>
    <row r="25" spans="1:7" s="35" customFormat="1" ht="42" customHeight="1" thickBot="1">
      <c r="A25" s="48" t="s">
        <v>77</v>
      </c>
      <c r="B25" s="37">
        <v>165000</v>
      </c>
      <c r="C25" s="37">
        <v>165000</v>
      </c>
      <c r="D25" s="37"/>
      <c r="E25" s="37">
        <v>134994</v>
      </c>
      <c r="F25" s="37"/>
      <c r="G25" s="37"/>
    </row>
    <row r="26" spans="1:7" s="35" customFormat="1" ht="48" customHeight="1" thickBot="1">
      <c r="A26" s="48" t="s">
        <v>35</v>
      </c>
      <c r="B26" s="37"/>
      <c r="C26" s="37">
        <f>321885+41054+333190</f>
        <v>696129</v>
      </c>
      <c r="D26" s="37"/>
      <c r="E26" s="37"/>
      <c r="F26" s="37"/>
      <c r="G26" s="37"/>
    </row>
    <row r="27" spans="1:7" s="35" customFormat="1" ht="39.75" thickBot="1">
      <c r="A27" s="49" t="s">
        <v>75</v>
      </c>
      <c r="B27" s="37">
        <v>770000</v>
      </c>
      <c r="C27" s="37">
        <v>770000</v>
      </c>
      <c r="D27" s="37"/>
      <c r="E27" s="37">
        <v>50</v>
      </c>
      <c r="F27" s="37"/>
      <c r="G27" s="37"/>
    </row>
    <row r="28" spans="1:7" s="35" customFormat="1" ht="27" thickBot="1">
      <c r="A28" s="48" t="s">
        <v>66</v>
      </c>
      <c r="B28" s="37"/>
      <c r="C28" s="37"/>
      <c r="D28" s="37">
        <v>14400</v>
      </c>
      <c r="E28" s="37">
        <f>7968+5400+5664+2340+3240+14400+9456</f>
        <v>48468</v>
      </c>
      <c r="F28" s="37"/>
      <c r="G28" s="37"/>
    </row>
    <row r="29" spans="1:7" s="35" customFormat="1" ht="61.5" customHeight="1" thickBot="1">
      <c r="A29" s="48" t="s">
        <v>81</v>
      </c>
      <c r="B29" s="37"/>
      <c r="C29" s="37">
        <v>88988</v>
      </c>
      <c r="D29" s="37"/>
      <c r="E29" s="37"/>
      <c r="F29" s="37"/>
      <c r="G29" s="37"/>
    </row>
    <row r="30" spans="1:7" ht="11.25" customHeight="1" thickBot="1">
      <c r="A30" s="39"/>
      <c r="B30" s="34"/>
      <c r="C30" s="34"/>
      <c r="D30" s="16"/>
      <c r="E30" s="16"/>
      <c r="F30" s="16"/>
      <c r="G30" s="16"/>
    </row>
    <row r="31" spans="1:7" ht="13.5" thickBot="1">
      <c r="A31" s="43" t="s">
        <v>12</v>
      </c>
      <c r="B31" s="44">
        <f aca="true" t="shared" si="2" ref="B31:G31">+B16+B10</f>
        <v>25891000</v>
      </c>
      <c r="C31" s="44">
        <f t="shared" si="2"/>
        <v>26792955</v>
      </c>
      <c r="D31" s="44">
        <f t="shared" si="2"/>
        <v>5107867</v>
      </c>
      <c r="E31" s="44">
        <f t="shared" si="2"/>
        <v>10807308</v>
      </c>
      <c r="F31" s="44">
        <f t="shared" si="2"/>
        <v>0</v>
      </c>
      <c r="G31" s="44">
        <f t="shared" si="2"/>
        <v>0</v>
      </c>
    </row>
    <row r="32" spans="1:7" ht="13.5" thickBot="1">
      <c r="A32" s="39"/>
      <c r="B32" s="16"/>
      <c r="C32" s="16"/>
      <c r="D32" s="16"/>
      <c r="E32" s="16"/>
      <c r="F32" s="16"/>
      <c r="G32" s="16"/>
    </row>
    <row r="33" spans="1:7" ht="13.5" thickBot="1">
      <c r="A33" s="39" t="s">
        <v>13</v>
      </c>
      <c r="B33" s="17">
        <v>927</v>
      </c>
      <c r="C33" s="17">
        <v>929</v>
      </c>
      <c r="D33" s="17">
        <v>868</v>
      </c>
      <c r="E33" s="17">
        <v>865</v>
      </c>
      <c r="F33" s="17"/>
      <c r="G33" s="17"/>
    </row>
    <row r="34" ht="15">
      <c r="A34" s="41"/>
    </row>
    <row r="35" spans="1:7" ht="12.75">
      <c r="A35" s="66" t="s">
        <v>74</v>
      </c>
      <c r="B35" s="67"/>
      <c r="C35" s="67"/>
      <c r="D35" s="67"/>
      <c r="E35" s="67"/>
      <c r="F35" s="67"/>
      <c r="G35" s="67"/>
    </row>
    <row r="36" spans="1:7" ht="12.75">
      <c r="A36" s="67"/>
      <c r="B36" s="67"/>
      <c r="C36" s="67"/>
      <c r="D36" s="67"/>
      <c r="E36" s="67"/>
      <c r="F36" s="67"/>
      <c r="G36" s="67"/>
    </row>
    <row r="38" ht="15">
      <c r="A38" s="41"/>
    </row>
    <row r="42" spans="3:7" ht="12.75">
      <c r="C42" s="36"/>
      <c r="G42" s="36"/>
    </row>
  </sheetData>
  <sheetProtection/>
  <mergeCells count="7">
    <mergeCell ref="A35:G36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3:G38"/>
  <sheetViews>
    <sheetView zoomScale="90" zoomScaleNormal="90" zoomScalePageLayoutView="0" workbookViewId="0" topLeftCell="A5">
      <selection activeCell="C46" sqref="C46"/>
    </sheetView>
  </sheetViews>
  <sheetFormatPr defaultColWidth="9.33203125" defaultRowHeight="12.75"/>
  <cols>
    <col min="1" max="1" width="68.83203125" style="33" customWidth="1"/>
    <col min="2" max="2" width="15.16015625" style="0" customWidth="1"/>
    <col min="3" max="3" width="15" style="0" customWidth="1"/>
    <col min="4" max="4" width="14.5" style="0" customWidth="1"/>
    <col min="5" max="5" width="13.5" style="0" customWidth="1"/>
    <col min="6" max="6" width="13.33203125" style="0" customWidth="1"/>
    <col min="7" max="7" width="13.16015625" style="0" customWidth="1"/>
  </cols>
  <sheetData>
    <row r="3" spans="1:7" ht="15">
      <c r="A3" s="59" t="s">
        <v>0</v>
      </c>
      <c r="B3" s="59"/>
      <c r="C3" s="59"/>
      <c r="D3" s="59"/>
      <c r="E3" s="59"/>
      <c r="F3" s="59"/>
      <c r="G3" s="59"/>
    </row>
    <row r="4" spans="1:7" ht="15">
      <c r="A4" s="60" t="s">
        <v>79</v>
      </c>
      <c r="B4" s="60"/>
      <c r="C4" s="60"/>
      <c r="D4" s="60"/>
      <c r="E4" s="60"/>
      <c r="F4" s="60"/>
      <c r="G4" s="60"/>
    </row>
    <row r="5" spans="1:7" ht="13.5" thickBot="1">
      <c r="A5" s="65" t="s">
        <v>1</v>
      </c>
      <c r="B5" s="65"/>
      <c r="C5" s="65"/>
      <c r="D5" s="65"/>
      <c r="E5" s="65"/>
      <c r="F5" s="65"/>
      <c r="G5" s="65"/>
    </row>
    <row r="6" spans="1:7" ht="13.5" thickBot="1">
      <c r="A6" s="62" t="s">
        <v>26</v>
      </c>
      <c r="B6" s="63"/>
      <c r="C6" s="63"/>
      <c r="D6" s="63"/>
      <c r="E6" s="63"/>
      <c r="F6" s="63"/>
      <c r="G6" s="64"/>
    </row>
    <row r="7" spans="1:7" ht="12.75" customHeight="1">
      <c r="A7" s="38" t="s">
        <v>2</v>
      </c>
      <c r="B7" s="54" t="s">
        <v>67</v>
      </c>
      <c r="C7" s="51" t="s">
        <v>68</v>
      </c>
      <c r="D7" s="6" t="s">
        <v>4</v>
      </c>
      <c r="E7" s="6" t="s">
        <v>4</v>
      </c>
      <c r="F7" s="6" t="s">
        <v>4</v>
      </c>
      <c r="G7" s="6" t="s">
        <v>4</v>
      </c>
    </row>
    <row r="8" spans="1:7" ht="12.75">
      <c r="A8" s="38" t="s">
        <v>3</v>
      </c>
      <c r="B8" s="55"/>
      <c r="C8" s="52"/>
      <c r="D8" s="2" t="s">
        <v>5</v>
      </c>
      <c r="E8" s="2" t="s">
        <v>5</v>
      </c>
      <c r="F8" s="2" t="s">
        <v>5</v>
      </c>
      <c r="G8" s="2" t="s">
        <v>5</v>
      </c>
    </row>
    <row r="9" spans="1:7" ht="41.25" customHeight="1" thickBot="1">
      <c r="A9" s="39"/>
      <c r="B9" s="56"/>
      <c r="C9" s="53"/>
      <c r="D9" s="11" t="s">
        <v>69</v>
      </c>
      <c r="E9" s="3" t="s">
        <v>70</v>
      </c>
      <c r="F9" s="3" t="s">
        <v>71</v>
      </c>
      <c r="G9" s="3" t="s">
        <v>72</v>
      </c>
    </row>
    <row r="10" spans="1:7" ht="13.5" thickBot="1">
      <c r="A10" s="43" t="s">
        <v>6</v>
      </c>
      <c r="B10" s="44">
        <f aca="true" t="shared" si="0" ref="B10:G10">+B12+B13+B14</f>
        <v>188000</v>
      </c>
      <c r="C10" s="44">
        <f t="shared" si="0"/>
        <v>188000</v>
      </c>
      <c r="D10" s="44">
        <f t="shared" si="0"/>
        <v>47207</v>
      </c>
      <c r="E10" s="44">
        <f t="shared" si="0"/>
        <v>102751</v>
      </c>
      <c r="F10" s="44">
        <f t="shared" si="0"/>
        <v>0</v>
      </c>
      <c r="G10" s="44">
        <f t="shared" si="0"/>
        <v>0</v>
      </c>
    </row>
    <row r="11" spans="1:7" ht="13.5" thickBot="1">
      <c r="A11" s="39" t="s">
        <v>7</v>
      </c>
      <c r="B11" s="16"/>
      <c r="C11" s="16"/>
      <c r="D11" s="16"/>
      <c r="E11" s="16"/>
      <c r="F11" s="16"/>
      <c r="G11" s="16"/>
    </row>
    <row r="12" spans="1:7" ht="26.25" customHeight="1" thickBot="1">
      <c r="A12" s="40" t="s">
        <v>8</v>
      </c>
      <c r="B12" s="16">
        <v>161000</v>
      </c>
      <c r="C12" s="16">
        <v>161000</v>
      </c>
      <c r="D12" s="16">
        <v>45831</v>
      </c>
      <c r="E12" s="16">
        <v>92118</v>
      </c>
      <c r="F12" s="16"/>
      <c r="G12" s="16"/>
    </row>
    <row r="13" spans="1:7" ht="26.25" customHeight="1" thickBot="1">
      <c r="A13" s="40" t="s">
        <v>9</v>
      </c>
      <c r="B13" s="16">
        <v>27000</v>
      </c>
      <c r="C13" s="16">
        <v>27000</v>
      </c>
      <c r="D13" s="16">
        <v>1376</v>
      </c>
      <c r="E13" s="16">
        <v>10633</v>
      </c>
      <c r="F13" s="16"/>
      <c r="G13" s="16"/>
    </row>
    <row r="14" spans="1:7" ht="26.25" customHeight="1" thickBot="1">
      <c r="A14" s="40" t="s">
        <v>10</v>
      </c>
      <c r="B14" s="16"/>
      <c r="C14" s="16"/>
      <c r="D14" s="16"/>
      <c r="E14" s="16"/>
      <c r="F14" s="16"/>
      <c r="G14" s="16"/>
    </row>
    <row r="15" spans="1:7" ht="13.5" thickBot="1">
      <c r="A15" s="39"/>
      <c r="B15" s="16"/>
      <c r="C15" s="16"/>
      <c r="D15" s="16"/>
      <c r="E15" s="16"/>
      <c r="F15" s="16"/>
      <c r="G15" s="16"/>
    </row>
    <row r="16" spans="1:7" s="13" customFormat="1" ht="13.5" thickBot="1">
      <c r="A16" s="43" t="s">
        <v>11</v>
      </c>
      <c r="B16" s="44">
        <f aca="true" t="shared" si="1" ref="B16:G16">+SUM(B17:B30)</f>
        <v>5000000</v>
      </c>
      <c r="C16" s="44">
        <f t="shared" si="1"/>
        <v>5000000</v>
      </c>
      <c r="D16" s="44">
        <f t="shared" si="1"/>
        <v>1961932</v>
      </c>
      <c r="E16" s="44">
        <f t="shared" si="1"/>
        <v>3392469</v>
      </c>
      <c r="F16" s="44">
        <f t="shared" si="1"/>
        <v>0</v>
      </c>
      <c r="G16" s="44">
        <f t="shared" si="1"/>
        <v>0</v>
      </c>
    </row>
    <row r="17" spans="1:7" ht="13.5" thickBot="1">
      <c r="A17" s="39" t="s">
        <v>19</v>
      </c>
      <c r="B17" s="16"/>
      <c r="C17" s="16"/>
      <c r="D17" s="16"/>
      <c r="E17" s="16"/>
      <c r="F17" s="16"/>
      <c r="G17" s="16"/>
    </row>
    <row r="18" spans="1:7" ht="20.25" customHeight="1" hidden="1" thickBot="1">
      <c r="A18" s="46" t="s">
        <v>31</v>
      </c>
      <c r="B18" s="16"/>
      <c r="C18" s="16"/>
      <c r="D18" s="16"/>
      <c r="E18" s="16"/>
      <c r="F18" s="16"/>
      <c r="G18" s="16"/>
    </row>
    <row r="19" spans="1:7" ht="24.75" customHeight="1" thickBot="1">
      <c r="A19" s="48" t="s">
        <v>32</v>
      </c>
      <c r="B19" s="16">
        <v>5000000</v>
      </c>
      <c r="C19" s="16">
        <v>5000000</v>
      </c>
      <c r="D19" s="16">
        <v>1961932</v>
      </c>
      <c r="E19" s="16">
        <v>3392469</v>
      </c>
      <c r="F19" s="16"/>
      <c r="G19" s="16"/>
    </row>
    <row r="20" spans="1:7" ht="24.75" customHeight="1" hidden="1" thickBot="1">
      <c r="A20" s="48" t="s">
        <v>80</v>
      </c>
      <c r="B20" s="16"/>
      <c r="C20" s="16"/>
      <c r="D20" s="16"/>
      <c r="E20" s="16"/>
      <c r="F20" s="16"/>
      <c r="G20" s="16"/>
    </row>
    <row r="21" spans="1:7" ht="30" customHeight="1" hidden="1" thickBot="1">
      <c r="A21" s="46" t="s">
        <v>33</v>
      </c>
      <c r="B21" s="27"/>
      <c r="C21" s="27"/>
      <c r="D21" s="27"/>
      <c r="E21" s="27"/>
      <c r="F21" s="27"/>
      <c r="G21" s="27"/>
    </row>
    <row r="22" spans="1:7" ht="30" customHeight="1" hidden="1" thickBot="1">
      <c r="A22" s="46" t="s">
        <v>34</v>
      </c>
      <c r="B22" s="27"/>
      <c r="C22" s="27"/>
      <c r="D22" s="27"/>
      <c r="E22" s="27"/>
      <c r="F22" s="27"/>
      <c r="G22" s="27"/>
    </row>
    <row r="23" spans="1:7" ht="30" customHeight="1" hidden="1" thickBot="1">
      <c r="A23" s="46" t="s">
        <v>63</v>
      </c>
      <c r="B23" s="27"/>
      <c r="C23" s="27"/>
      <c r="D23" s="27"/>
      <c r="E23" s="27"/>
      <c r="F23" s="27"/>
      <c r="G23" s="27"/>
    </row>
    <row r="24" spans="1:7" ht="30" customHeight="1" hidden="1" thickBot="1">
      <c r="A24" s="46" t="s">
        <v>76</v>
      </c>
      <c r="B24" s="27"/>
      <c r="C24" s="27"/>
      <c r="D24" s="27"/>
      <c r="E24" s="27"/>
      <c r="F24" s="27"/>
      <c r="G24" s="27"/>
    </row>
    <row r="25" spans="1:7" ht="42" customHeight="1" hidden="1" thickBot="1">
      <c r="A25" s="46" t="s">
        <v>77</v>
      </c>
      <c r="B25" s="27"/>
      <c r="C25" s="27"/>
      <c r="D25" s="27"/>
      <c r="E25" s="27"/>
      <c r="F25" s="27"/>
      <c r="G25" s="27"/>
    </row>
    <row r="26" spans="1:7" ht="48" customHeight="1" hidden="1" thickBot="1">
      <c r="A26" s="46" t="s">
        <v>35</v>
      </c>
      <c r="B26" s="27"/>
      <c r="C26" s="27"/>
      <c r="D26" s="27"/>
      <c r="E26" s="27"/>
      <c r="F26" s="27"/>
      <c r="G26" s="27"/>
    </row>
    <row r="27" spans="1:7" ht="39.75" hidden="1" thickBot="1">
      <c r="A27" s="47" t="s">
        <v>75</v>
      </c>
      <c r="B27" s="27"/>
      <c r="C27" s="27"/>
      <c r="D27" s="27"/>
      <c r="E27" s="27"/>
      <c r="F27" s="27"/>
      <c r="G27" s="27"/>
    </row>
    <row r="28" spans="1:7" ht="27" hidden="1" thickBot="1">
      <c r="A28" s="46" t="s">
        <v>66</v>
      </c>
      <c r="B28" s="16"/>
      <c r="C28" s="16"/>
      <c r="D28" s="16"/>
      <c r="E28" s="16"/>
      <c r="F28" s="16"/>
      <c r="G28" s="16"/>
    </row>
    <row r="29" spans="1:7" ht="61.5" customHeight="1" hidden="1" thickBot="1">
      <c r="A29" s="46" t="s">
        <v>81</v>
      </c>
      <c r="B29" s="16"/>
      <c r="C29" s="16"/>
      <c r="D29" s="16"/>
      <c r="E29" s="16"/>
      <c r="F29" s="16"/>
      <c r="G29" s="16"/>
    </row>
    <row r="30" spans="1:7" ht="13.5" thickBot="1">
      <c r="A30" s="39"/>
      <c r="B30" s="16"/>
      <c r="C30" s="16"/>
      <c r="D30" s="16"/>
      <c r="E30" s="16"/>
      <c r="F30" s="16"/>
      <c r="G30" s="16"/>
    </row>
    <row r="31" spans="1:7" ht="13.5" thickBot="1">
      <c r="A31" s="43" t="s">
        <v>12</v>
      </c>
      <c r="B31" s="44">
        <f aca="true" t="shared" si="2" ref="B31:G31">+B16+B10</f>
        <v>5188000</v>
      </c>
      <c r="C31" s="44">
        <f t="shared" si="2"/>
        <v>5188000</v>
      </c>
      <c r="D31" s="44">
        <f t="shared" si="2"/>
        <v>2009139</v>
      </c>
      <c r="E31" s="44">
        <f t="shared" si="2"/>
        <v>3495220</v>
      </c>
      <c r="F31" s="44">
        <f t="shared" si="2"/>
        <v>0</v>
      </c>
      <c r="G31" s="44">
        <f t="shared" si="2"/>
        <v>0</v>
      </c>
    </row>
    <row r="32" spans="1:7" ht="13.5" thickBot="1">
      <c r="A32" s="39"/>
      <c r="B32" s="16"/>
      <c r="C32" s="16"/>
      <c r="D32" s="16"/>
      <c r="E32" s="16"/>
      <c r="F32" s="16"/>
      <c r="G32" s="16"/>
    </row>
    <row r="33" spans="1:7" ht="13.5" thickBot="1">
      <c r="A33" s="39" t="s">
        <v>13</v>
      </c>
      <c r="B33" s="17">
        <v>5</v>
      </c>
      <c r="C33" s="17">
        <v>5</v>
      </c>
      <c r="D33" s="17">
        <v>5</v>
      </c>
      <c r="E33" s="17">
        <v>5</v>
      </c>
      <c r="F33" s="17"/>
      <c r="G33" s="17"/>
    </row>
    <row r="34" ht="15">
      <c r="A34" s="41"/>
    </row>
    <row r="35" spans="1:7" ht="12.75">
      <c r="A35" s="66" t="s">
        <v>74</v>
      </c>
      <c r="B35" s="67"/>
      <c r="C35" s="67"/>
      <c r="D35" s="67"/>
      <c r="E35" s="67"/>
      <c r="F35" s="67"/>
      <c r="G35" s="67"/>
    </row>
    <row r="36" spans="1:7" ht="12.75">
      <c r="A36" s="67"/>
      <c r="B36" s="67"/>
      <c r="C36" s="67"/>
      <c r="D36" s="67"/>
      <c r="E36" s="67"/>
      <c r="F36" s="67"/>
      <c r="G36" s="67"/>
    </row>
    <row r="38" ht="15">
      <c r="A38" s="41"/>
    </row>
  </sheetData>
  <sheetProtection/>
  <mergeCells count="7">
    <mergeCell ref="A35:G36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3:G38"/>
  <sheetViews>
    <sheetView zoomScale="90" zoomScaleNormal="90" zoomScalePageLayoutView="80" workbookViewId="0" topLeftCell="A10">
      <selection activeCell="B54" sqref="B54"/>
    </sheetView>
  </sheetViews>
  <sheetFormatPr defaultColWidth="9.33203125" defaultRowHeight="12.75"/>
  <cols>
    <col min="1" max="1" width="68.83203125" style="33" customWidth="1"/>
    <col min="2" max="2" width="15.16015625" style="0" customWidth="1"/>
    <col min="3" max="3" width="15" style="0" customWidth="1"/>
    <col min="4" max="4" width="14.5" style="0" customWidth="1"/>
    <col min="5" max="5" width="13.5" style="0" customWidth="1"/>
    <col min="6" max="6" width="13.33203125" style="0" customWidth="1"/>
    <col min="7" max="7" width="13.16015625" style="0" customWidth="1"/>
  </cols>
  <sheetData>
    <row r="3" spans="1:7" ht="15">
      <c r="A3" s="59" t="s">
        <v>0</v>
      </c>
      <c r="B3" s="59"/>
      <c r="C3" s="59"/>
      <c r="D3" s="59"/>
      <c r="E3" s="59"/>
      <c r="F3" s="59"/>
      <c r="G3" s="59"/>
    </row>
    <row r="4" spans="1:7" ht="15">
      <c r="A4" s="60" t="s">
        <v>79</v>
      </c>
      <c r="B4" s="60"/>
      <c r="C4" s="60"/>
      <c r="D4" s="60"/>
      <c r="E4" s="60"/>
      <c r="F4" s="60"/>
      <c r="G4" s="60"/>
    </row>
    <row r="5" spans="1:7" ht="13.5" thickBot="1">
      <c r="A5" s="65" t="s">
        <v>1</v>
      </c>
      <c r="B5" s="65"/>
      <c r="C5" s="65"/>
      <c r="D5" s="65"/>
      <c r="E5" s="65"/>
      <c r="F5" s="65"/>
      <c r="G5" s="65"/>
    </row>
    <row r="6" spans="1:7" ht="13.5" thickBot="1">
      <c r="A6" s="62" t="s">
        <v>27</v>
      </c>
      <c r="B6" s="63"/>
      <c r="C6" s="63"/>
      <c r="D6" s="63"/>
      <c r="E6" s="63"/>
      <c r="F6" s="63"/>
      <c r="G6" s="64"/>
    </row>
    <row r="7" spans="1:7" ht="12.75" customHeight="1">
      <c r="A7" s="38" t="s">
        <v>2</v>
      </c>
      <c r="B7" s="54" t="s">
        <v>67</v>
      </c>
      <c r="C7" s="51" t="s">
        <v>68</v>
      </c>
      <c r="D7" s="6" t="s">
        <v>4</v>
      </c>
      <c r="E7" s="6" t="s">
        <v>4</v>
      </c>
      <c r="F7" s="6" t="s">
        <v>4</v>
      </c>
      <c r="G7" s="6" t="s">
        <v>4</v>
      </c>
    </row>
    <row r="8" spans="1:7" ht="12.75">
      <c r="A8" s="38" t="s">
        <v>3</v>
      </c>
      <c r="B8" s="55"/>
      <c r="C8" s="52"/>
      <c r="D8" s="2" t="s">
        <v>5</v>
      </c>
      <c r="E8" s="2" t="s">
        <v>5</v>
      </c>
      <c r="F8" s="2" t="s">
        <v>5</v>
      </c>
      <c r="G8" s="2" t="s">
        <v>5</v>
      </c>
    </row>
    <row r="9" spans="1:7" ht="41.25" customHeight="1" thickBot="1">
      <c r="A9" s="39"/>
      <c r="B9" s="56"/>
      <c r="C9" s="53"/>
      <c r="D9" s="11" t="s">
        <v>69</v>
      </c>
      <c r="E9" s="3" t="s">
        <v>70</v>
      </c>
      <c r="F9" s="3" t="s">
        <v>71</v>
      </c>
      <c r="G9" s="3" t="s">
        <v>72</v>
      </c>
    </row>
    <row r="10" spans="1:7" ht="13.5" thickBot="1">
      <c r="A10" s="43" t="s">
        <v>6</v>
      </c>
      <c r="B10" s="44">
        <f aca="true" t="shared" si="0" ref="B10:G10">+B12+B13+B14</f>
        <v>6362000</v>
      </c>
      <c r="C10" s="44">
        <f t="shared" si="0"/>
        <v>6379390</v>
      </c>
      <c r="D10" s="44">
        <f t="shared" si="0"/>
        <v>1535632</v>
      </c>
      <c r="E10" s="44">
        <f t="shared" si="0"/>
        <v>3153454</v>
      </c>
      <c r="F10" s="44">
        <f t="shared" si="0"/>
        <v>0</v>
      </c>
      <c r="G10" s="44">
        <f t="shared" si="0"/>
        <v>0</v>
      </c>
    </row>
    <row r="11" spans="1:7" ht="13.5" thickBot="1">
      <c r="A11" s="39" t="s">
        <v>7</v>
      </c>
      <c r="B11" s="16"/>
      <c r="C11" s="16"/>
      <c r="D11" s="16"/>
      <c r="E11" s="16"/>
      <c r="F11" s="16"/>
      <c r="G11" s="16"/>
    </row>
    <row r="12" spans="1:7" ht="26.25" customHeight="1" thickBot="1">
      <c r="A12" s="40" t="s">
        <v>8</v>
      </c>
      <c r="B12" s="16">
        <v>5327000</v>
      </c>
      <c r="C12" s="16">
        <v>5329440</v>
      </c>
      <c r="D12" s="16">
        <v>1288915</v>
      </c>
      <c r="E12" s="16">
        <v>2579145</v>
      </c>
      <c r="F12" s="16"/>
      <c r="G12" s="16"/>
    </row>
    <row r="13" spans="1:7" ht="26.25" customHeight="1" thickBot="1">
      <c r="A13" s="40" t="s">
        <v>9</v>
      </c>
      <c r="B13" s="16">
        <v>710000</v>
      </c>
      <c r="C13" s="16">
        <v>724950</v>
      </c>
      <c r="D13" s="16">
        <v>241865</v>
      </c>
      <c r="E13" s="16">
        <v>524007</v>
      </c>
      <c r="F13" s="16"/>
      <c r="G13" s="16"/>
    </row>
    <row r="14" spans="1:7" ht="26.25" customHeight="1" thickBot="1">
      <c r="A14" s="40" t="s">
        <v>10</v>
      </c>
      <c r="B14" s="16">
        <v>325000</v>
      </c>
      <c r="C14" s="16">
        <v>325000</v>
      </c>
      <c r="D14" s="16">
        <v>4852</v>
      </c>
      <c r="E14" s="16">
        <v>50302</v>
      </c>
      <c r="F14" s="16"/>
      <c r="G14" s="16"/>
    </row>
    <row r="15" spans="1:7" ht="13.5" thickBot="1">
      <c r="A15" s="39"/>
      <c r="B15" s="16"/>
      <c r="C15" s="16"/>
      <c r="D15" s="16"/>
      <c r="E15" s="16"/>
      <c r="F15" s="16"/>
      <c r="G15" s="16"/>
    </row>
    <row r="16" spans="1:7" s="13" customFormat="1" ht="13.5" thickBot="1">
      <c r="A16" s="43" t="s">
        <v>11</v>
      </c>
      <c r="B16" s="44">
        <f aca="true" t="shared" si="1" ref="B16:G16">+SUM(B17:B30)</f>
        <v>0</v>
      </c>
      <c r="C16" s="44">
        <f t="shared" si="1"/>
        <v>0</v>
      </c>
      <c r="D16" s="44">
        <f t="shared" si="1"/>
        <v>0</v>
      </c>
      <c r="E16" s="44">
        <f t="shared" si="1"/>
        <v>0</v>
      </c>
      <c r="F16" s="44">
        <f t="shared" si="1"/>
        <v>0</v>
      </c>
      <c r="G16" s="44">
        <f t="shared" si="1"/>
        <v>0</v>
      </c>
    </row>
    <row r="17" spans="1:7" ht="13.5" thickBot="1">
      <c r="A17" s="39" t="s">
        <v>19</v>
      </c>
      <c r="B17" s="16"/>
      <c r="C17" s="16"/>
      <c r="D17" s="16"/>
      <c r="E17" s="16"/>
      <c r="F17" s="16"/>
      <c r="G17" s="16"/>
    </row>
    <row r="18" spans="1:7" ht="20.25" customHeight="1" hidden="1" thickBot="1">
      <c r="A18" s="46" t="s">
        <v>31</v>
      </c>
      <c r="B18" s="16"/>
      <c r="C18" s="16"/>
      <c r="D18" s="16"/>
      <c r="E18" s="16"/>
      <c r="F18" s="16"/>
      <c r="G18" s="16"/>
    </row>
    <row r="19" spans="1:7" ht="30" customHeight="1" hidden="1" thickBot="1">
      <c r="A19" s="46" t="s">
        <v>32</v>
      </c>
      <c r="B19" s="16"/>
      <c r="C19" s="16"/>
      <c r="D19" s="16"/>
      <c r="E19" s="16"/>
      <c r="F19" s="16"/>
      <c r="G19" s="16"/>
    </row>
    <row r="20" spans="1:7" ht="30" customHeight="1" hidden="1" thickBot="1">
      <c r="A20" s="46" t="s">
        <v>80</v>
      </c>
      <c r="B20" s="16"/>
      <c r="C20" s="16"/>
      <c r="D20" s="16"/>
      <c r="E20" s="16"/>
      <c r="F20" s="16"/>
      <c r="G20" s="16"/>
    </row>
    <row r="21" spans="1:7" ht="30" customHeight="1" hidden="1" thickBot="1">
      <c r="A21" s="46" t="s">
        <v>33</v>
      </c>
      <c r="B21" s="27"/>
      <c r="C21" s="27"/>
      <c r="D21" s="27"/>
      <c r="E21" s="27"/>
      <c r="F21" s="27"/>
      <c r="G21" s="27"/>
    </row>
    <row r="22" spans="1:7" ht="30" customHeight="1" hidden="1" thickBot="1">
      <c r="A22" s="46" t="s">
        <v>34</v>
      </c>
      <c r="B22" s="27"/>
      <c r="C22" s="27"/>
      <c r="D22" s="27"/>
      <c r="E22" s="27"/>
      <c r="F22" s="27"/>
      <c r="G22" s="27"/>
    </row>
    <row r="23" spans="1:7" ht="30" customHeight="1" hidden="1" thickBot="1">
      <c r="A23" s="46" t="s">
        <v>63</v>
      </c>
      <c r="B23" s="27"/>
      <c r="C23" s="27"/>
      <c r="D23" s="27"/>
      <c r="E23" s="27"/>
      <c r="F23" s="27"/>
      <c r="G23" s="27"/>
    </row>
    <row r="24" spans="1:7" ht="30" customHeight="1" hidden="1" thickBot="1">
      <c r="A24" s="46" t="s">
        <v>76</v>
      </c>
      <c r="B24" s="27"/>
      <c r="C24" s="27"/>
      <c r="D24" s="27"/>
      <c r="E24" s="27"/>
      <c r="F24" s="27"/>
      <c r="G24" s="27"/>
    </row>
    <row r="25" spans="1:7" ht="42" customHeight="1" hidden="1" thickBot="1">
      <c r="A25" s="46" t="s">
        <v>77</v>
      </c>
      <c r="B25" s="27"/>
      <c r="C25" s="27"/>
      <c r="D25" s="27"/>
      <c r="E25" s="27"/>
      <c r="F25" s="27"/>
      <c r="G25" s="27"/>
    </row>
    <row r="26" spans="1:7" ht="48" customHeight="1" hidden="1" thickBot="1">
      <c r="A26" s="46" t="s">
        <v>35</v>
      </c>
      <c r="B26" s="27"/>
      <c r="C26" s="27"/>
      <c r="D26" s="27"/>
      <c r="E26" s="27"/>
      <c r="F26" s="27"/>
      <c r="G26" s="27"/>
    </row>
    <row r="27" spans="1:7" ht="39.75" hidden="1" thickBot="1">
      <c r="A27" s="47" t="s">
        <v>75</v>
      </c>
      <c r="B27" s="27"/>
      <c r="C27" s="27"/>
      <c r="D27" s="27"/>
      <c r="E27" s="27"/>
      <c r="F27" s="27"/>
      <c r="G27" s="27"/>
    </row>
    <row r="28" spans="1:7" ht="27" hidden="1" thickBot="1">
      <c r="A28" s="46" t="s">
        <v>66</v>
      </c>
      <c r="B28" s="16"/>
      <c r="C28" s="16"/>
      <c r="D28" s="16"/>
      <c r="E28" s="16"/>
      <c r="F28" s="16"/>
      <c r="G28" s="16"/>
    </row>
    <row r="29" spans="1:7" ht="61.5" customHeight="1" hidden="1" thickBot="1">
      <c r="A29" s="46" t="s">
        <v>81</v>
      </c>
      <c r="B29" s="16"/>
      <c r="C29" s="16"/>
      <c r="D29" s="16"/>
      <c r="E29" s="16"/>
      <c r="F29" s="16"/>
      <c r="G29" s="16"/>
    </row>
    <row r="30" spans="1:7" ht="13.5" thickBot="1">
      <c r="A30" s="39"/>
      <c r="B30" s="16"/>
      <c r="C30" s="16"/>
      <c r="D30" s="16"/>
      <c r="E30" s="16"/>
      <c r="F30" s="16"/>
      <c r="G30" s="16"/>
    </row>
    <row r="31" spans="1:7" ht="13.5" thickBot="1">
      <c r="A31" s="43" t="s">
        <v>12</v>
      </c>
      <c r="B31" s="44">
        <f aca="true" t="shared" si="2" ref="B31:G31">+B16+B10</f>
        <v>6362000</v>
      </c>
      <c r="C31" s="44">
        <f t="shared" si="2"/>
        <v>6379390</v>
      </c>
      <c r="D31" s="44">
        <f t="shared" si="2"/>
        <v>1535632</v>
      </c>
      <c r="E31" s="44">
        <f t="shared" si="2"/>
        <v>3153454</v>
      </c>
      <c r="F31" s="44">
        <f t="shared" si="2"/>
        <v>0</v>
      </c>
      <c r="G31" s="44">
        <f t="shared" si="2"/>
        <v>0</v>
      </c>
    </row>
    <row r="32" spans="1:7" ht="13.5" thickBot="1">
      <c r="A32" s="39"/>
      <c r="B32" s="16"/>
      <c r="C32" s="16"/>
      <c r="D32" s="16"/>
      <c r="E32" s="16"/>
      <c r="F32" s="16"/>
      <c r="G32" s="16"/>
    </row>
    <row r="33" spans="1:7" ht="13.5" thickBot="1">
      <c r="A33" s="39" t="s">
        <v>13</v>
      </c>
      <c r="B33" s="17">
        <v>384</v>
      </c>
      <c r="C33" s="17">
        <v>384</v>
      </c>
      <c r="D33" s="17">
        <v>320</v>
      </c>
      <c r="E33" s="17">
        <v>322</v>
      </c>
      <c r="F33" s="17"/>
      <c r="G33" s="17"/>
    </row>
    <row r="34" ht="15">
      <c r="A34" s="41"/>
    </row>
    <row r="35" spans="1:7" ht="12.75">
      <c r="A35" s="66" t="s">
        <v>74</v>
      </c>
      <c r="B35" s="67"/>
      <c r="C35" s="67"/>
      <c r="D35" s="67"/>
      <c r="E35" s="67"/>
      <c r="F35" s="67"/>
      <c r="G35" s="67"/>
    </row>
    <row r="36" spans="1:7" ht="12.75">
      <c r="A36" s="67"/>
      <c r="B36" s="67"/>
      <c r="C36" s="67"/>
      <c r="D36" s="67"/>
      <c r="E36" s="67"/>
      <c r="F36" s="67"/>
      <c r="G36" s="67"/>
    </row>
    <row r="38" ht="15">
      <c r="A38" s="41"/>
    </row>
  </sheetData>
  <sheetProtection/>
  <mergeCells count="7">
    <mergeCell ref="A35:G36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3:G38"/>
  <sheetViews>
    <sheetView zoomScale="90" zoomScaleNormal="90" zoomScalePageLayoutView="0" workbookViewId="0" topLeftCell="A10">
      <selection activeCell="B53" sqref="B53"/>
    </sheetView>
  </sheetViews>
  <sheetFormatPr defaultColWidth="9.33203125" defaultRowHeight="12.75"/>
  <cols>
    <col min="1" max="1" width="68.83203125" style="33" customWidth="1"/>
    <col min="2" max="2" width="15.16015625" style="0" customWidth="1"/>
    <col min="3" max="3" width="15" style="0" customWidth="1"/>
    <col min="4" max="4" width="14.5" style="0" customWidth="1"/>
    <col min="5" max="5" width="13.5" style="0" customWidth="1"/>
    <col min="6" max="6" width="13.33203125" style="0" customWidth="1"/>
    <col min="7" max="7" width="13.16015625" style="0" customWidth="1"/>
  </cols>
  <sheetData>
    <row r="3" spans="1:7" ht="15">
      <c r="A3" s="59" t="s">
        <v>0</v>
      </c>
      <c r="B3" s="59"/>
      <c r="C3" s="59"/>
      <c r="D3" s="59"/>
      <c r="E3" s="59"/>
      <c r="F3" s="59"/>
      <c r="G3" s="59"/>
    </row>
    <row r="4" spans="1:7" ht="15">
      <c r="A4" s="60" t="s">
        <v>79</v>
      </c>
      <c r="B4" s="60"/>
      <c r="C4" s="60"/>
      <c r="D4" s="60"/>
      <c r="E4" s="60"/>
      <c r="F4" s="60"/>
      <c r="G4" s="60"/>
    </row>
    <row r="5" spans="1:7" ht="13.5" thickBot="1">
      <c r="A5" s="65" t="s">
        <v>1</v>
      </c>
      <c r="B5" s="65"/>
      <c r="C5" s="65"/>
      <c r="D5" s="65"/>
      <c r="E5" s="65"/>
      <c r="F5" s="65"/>
      <c r="G5" s="65"/>
    </row>
    <row r="6" spans="1:7" ht="13.5" thickBot="1">
      <c r="A6" s="62" t="s">
        <v>28</v>
      </c>
      <c r="B6" s="63"/>
      <c r="C6" s="63"/>
      <c r="D6" s="63"/>
      <c r="E6" s="63"/>
      <c r="F6" s="63"/>
      <c r="G6" s="64"/>
    </row>
    <row r="7" spans="1:7" ht="12.75" customHeight="1">
      <c r="A7" s="38" t="s">
        <v>2</v>
      </c>
      <c r="B7" s="54" t="s">
        <v>67</v>
      </c>
      <c r="C7" s="51" t="s">
        <v>68</v>
      </c>
      <c r="D7" s="6" t="s">
        <v>4</v>
      </c>
      <c r="E7" s="6" t="s">
        <v>4</v>
      </c>
      <c r="F7" s="6" t="s">
        <v>4</v>
      </c>
      <c r="G7" s="6" t="s">
        <v>4</v>
      </c>
    </row>
    <row r="8" spans="1:7" ht="12.75">
      <c r="A8" s="38" t="s">
        <v>3</v>
      </c>
      <c r="B8" s="55"/>
      <c r="C8" s="52"/>
      <c r="D8" s="2" t="s">
        <v>5</v>
      </c>
      <c r="E8" s="2" t="s">
        <v>5</v>
      </c>
      <c r="F8" s="2" t="s">
        <v>5</v>
      </c>
      <c r="G8" s="2" t="s">
        <v>5</v>
      </c>
    </row>
    <row r="9" spans="1:7" ht="41.25" customHeight="1" thickBot="1">
      <c r="A9" s="39"/>
      <c r="B9" s="56"/>
      <c r="C9" s="53"/>
      <c r="D9" s="11" t="s">
        <v>69</v>
      </c>
      <c r="E9" s="3" t="s">
        <v>70</v>
      </c>
      <c r="F9" s="3" t="s">
        <v>71</v>
      </c>
      <c r="G9" s="3" t="s">
        <v>72</v>
      </c>
    </row>
    <row r="10" spans="1:7" ht="13.5" thickBot="1">
      <c r="A10" s="43" t="s">
        <v>6</v>
      </c>
      <c r="B10" s="44">
        <f aca="true" t="shared" si="0" ref="B10:G10">+B12+B13+B14</f>
        <v>12116000</v>
      </c>
      <c r="C10" s="44">
        <f t="shared" si="0"/>
        <v>11610698</v>
      </c>
      <c r="D10" s="44">
        <f t="shared" si="0"/>
        <v>1964673</v>
      </c>
      <c r="E10" s="44">
        <f t="shared" si="0"/>
        <v>4038835</v>
      </c>
      <c r="F10" s="44">
        <f t="shared" si="0"/>
        <v>0</v>
      </c>
      <c r="G10" s="44">
        <f t="shared" si="0"/>
        <v>0</v>
      </c>
    </row>
    <row r="11" spans="1:7" ht="13.5" thickBot="1">
      <c r="A11" s="39" t="s">
        <v>7</v>
      </c>
      <c r="B11" s="16"/>
      <c r="C11" s="16"/>
      <c r="D11" s="16"/>
      <c r="E11" s="16"/>
      <c r="F11" s="16"/>
      <c r="G11" s="16"/>
    </row>
    <row r="12" spans="1:7" ht="26.25" customHeight="1" thickBot="1">
      <c r="A12" s="40" t="s">
        <v>8</v>
      </c>
      <c r="B12" s="16">
        <v>5783000</v>
      </c>
      <c r="C12" s="16">
        <v>5617431</v>
      </c>
      <c r="D12" s="16">
        <v>1054174</v>
      </c>
      <c r="E12" s="16">
        <v>2149362</v>
      </c>
      <c r="F12" s="16"/>
      <c r="G12" s="16"/>
    </row>
    <row r="13" spans="1:7" ht="26.25" customHeight="1" thickBot="1">
      <c r="A13" s="40" t="s">
        <v>9</v>
      </c>
      <c r="B13" s="16">
        <v>4083000</v>
      </c>
      <c r="C13" s="16">
        <v>3743267</v>
      </c>
      <c r="D13" s="16">
        <v>886376</v>
      </c>
      <c r="E13" s="16">
        <v>1775744</v>
      </c>
      <c r="F13" s="16"/>
      <c r="G13" s="16"/>
    </row>
    <row r="14" spans="1:7" ht="26.25" customHeight="1" thickBot="1">
      <c r="A14" s="40" t="s">
        <v>10</v>
      </c>
      <c r="B14" s="16">
        <v>2250000</v>
      </c>
      <c r="C14" s="16">
        <v>2250000</v>
      </c>
      <c r="D14" s="16">
        <v>24123</v>
      </c>
      <c r="E14" s="16">
        <v>113729</v>
      </c>
      <c r="F14" s="16"/>
      <c r="G14" s="16"/>
    </row>
    <row r="15" spans="1:7" ht="13.5" thickBot="1">
      <c r="A15" s="39"/>
      <c r="B15" s="16"/>
      <c r="C15" s="16"/>
      <c r="D15" s="16"/>
      <c r="E15" s="16"/>
      <c r="F15" s="16"/>
      <c r="G15" s="16"/>
    </row>
    <row r="16" spans="1:7" s="13" customFormat="1" ht="13.5" thickBot="1">
      <c r="A16" s="43" t="s">
        <v>11</v>
      </c>
      <c r="B16" s="44">
        <f aca="true" t="shared" si="1" ref="B16:G16">+SUM(B17:B30)</f>
        <v>0</v>
      </c>
      <c r="C16" s="44">
        <f t="shared" si="1"/>
        <v>0</v>
      </c>
      <c r="D16" s="44">
        <f t="shared" si="1"/>
        <v>0</v>
      </c>
      <c r="E16" s="44">
        <f t="shared" si="1"/>
        <v>0</v>
      </c>
      <c r="F16" s="44">
        <f t="shared" si="1"/>
        <v>0</v>
      </c>
      <c r="G16" s="44">
        <f t="shared" si="1"/>
        <v>0</v>
      </c>
    </row>
    <row r="17" spans="1:7" ht="13.5" thickBot="1">
      <c r="A17" s="39" t="s">
        <v>19</v>
      </c>
      <c r="B17" s="16"/>
      <c r="C17" s="16"/>
      <c r="D17" s="16"/>
      <c r="E17" s="16"/>
      <c r="F17" s="16"/>
      <c r="G17" s="16"/>
    </row>
    <row r="18" spans="1:7" ht="20.25" customHeight="1" hidden="1" thickBot="1">
      <c r="A18" s="46" t="s">
        <v>31</v>
      </c>
      <c r="B18" s="16"/>
      <c r="C18" s="16"/>
      <c r="D18" s="16"/>
      <c r="E18" s="16"/>
      <c r="F18" s="16"/>
      <c r="G18" s="16"/>
    </row>
    <row r="19" spans="1:7" ht="30" customHeight="1" hidden="1" thickBot="1">
      <c r="A19" s="46" t="s">
        <v>32</v>
      </c>
      <c r="B19" s="16"/>
      <c r="C19" s="16"/>
      <c r="D19" s="16"/>
      <c r="E19" s="16"/>
      <c r="F19" s="16"/>
      <c r="G19" s="16"/>
    </row>
    <row r="20" spans="1:7" ht="30" customHeight="1" hidden="1" thickBot="1">
      <c r="A20" s="46" t="s">
        <v>80</v>
      </c>
      <c r="B20" s="16"/>
      <c r="C20" s="16"/>
      <c r="D20" s="16"/>
      <c r="E20" s="16"/>
      <c r="F20" s="16"/>
      <c r="G20" s="16"/>
    </row>
    <row r="21" spans="1:7" ht="30" customHeight="1" hidden="1" thickBot="1">
      <c r="A21" s="46" t="s">
        <v>33</v>
      </c>
      <c r="B21" s="27"/>
      <c r="C21" s="27"/>
      <c r="D21" s="27"/>
      <c r="E21" s="27"/>
      <c r="F21" s="27"/>
      <c r="G21" s="27"/>
    </row>
    <row r="22" spans="1:7" ht="30" customHeight="1" hidden="1" thickBot="1">
      <c r="A22" s="46" t="s">
        <v>34</v>
      </c>
      <c r="B22" s="27"/>
      <c r="C22" s="27"/>
      <c r="D22" s="27"/>
      <c r="E22" s="27"/>
      <c r="F22" s="27"/>
      <c r="G22" s="27"/>
    </row>
    <row r="23" spans="1:7" ht="30" customHeight="1" hidden="1" thickBot="1">
      <c r="A23" s="46" t="s">
        <v>63</v>
      </c>
      <c r="B23" s="27"/>
      <c r="C23" s="27"/>
      <c r="D23" s="27"/>
      <c r="E23" s="27"/>
      <c r="F23" s="27"/>
      <c r="G23" s="27"/>
    </row>
    <row r="24" spans="1:7" ht="30" customHeight="1" hidden="1" thickBot="1">
      <c r="A24" s="46" t="s">
        <v>76</v>
      </c>
      <c r="B24" s="27"/>
      <c r="C24" s="27"/>
      <c r="D24" s="27"/>
      <c r="E24" s="27"/>
      <c r="F24" s="27"/>
      <c r="G24" s="27"/>
    </row>
    <row r="25" spans="1:7" ht="42" customHeight="1" hidden="1" thickBot="1">
      <c r="A25" s="46" t="s">
        <v>77</v>
      </c>
      <c r="B25" s="27"/>
      <c r="C25" s="27"/>
      <c r="D25" s="27"/>
      <c r="E25" s="27"/>
      <c r="F25" s="27"/>
      <c r="G25" s="27"/>
    </row>
    <row r="26" spans="1:7" ht="48" customHeight="1" hidden="1" thickBot="1">
      <c r="A26" s="46" t="s">
        <v>35</v>
      </c>
      <c r="B26" s="27"/>
      <c r="C26" s="27"/>
      <c r="D26" s="27"/>
      <c r="E26" s="27"/>
      <c r="F26" s="27"/>
      <c r="G26" s="27"/>
    </row>
    <row r="27" spans="1:7" ht="39.75" hidden="1" thickBot="1">
      <c r="A27" s="47" t="s">
        <v>75</v>
      </c>
      <c r="B27" s="27"/>
      <c r="C27" s="27"/>
      <c r="D27" s="27"/>
      <c r="E27" s="27"/>
      <c r="F27" s="27"/>
      <c r="G27" s="27"/>
    </row>
    <row r="28" spans="1:7" ht="27" hidden="1" thickBot="1">
      <c r="A28" s="46" t="s">
        <v>66</v>
      </c>
      <c r="B28" s="16"/>
      <c r="C28" s="16"/>
      <c r="D28" s="16"/>
      <c r="E28" s="16"/>
      <c r="F28" s="16"/>
      <c r="G28" s="16"/>
    </row>
    <row r="29" spans="1:7" ht="61.5" customHeight="1" hidden="1" thickBot="1">
      <c r="A29" s="46" t="s">
        <v>81</v>
      </c>
      <c r="B29" s="16"/>
      <c r="C29" s="16"/>
      <c r="D29" s="16"/>
      <c r="E29" s="16"/>
      <c r="F29" s="16"/>
      <c r="G29" s="16"/>
    </row>
    <row r="30" spans="1:7" ht="13.5" thickBot="1">
      <c r="A30" s="39"/>
      <c r="B30" s="16"/>
      <c r="C30" s="16"/>
      <c r="D30" s="16"/>
      <c r="E30" s="16"/>
      <c r="F30" s="16"/>
      <c r="G30" s="16"/>
    </row>
    <row r="31" spans="1:7" ht="13.5" thickBot="1">
      <c r="A31" s="43" t="s">
        <v>12</v>
      </c>
      <c r="B31" s="44">
        <f aca="true" t="shared" si="2" ref="B31:G31">+B16+B10</f>
        <v>12116000</v>
      </c>
      <c r="C31" s="44">
        <f t="shared" si="2"/>
        <v>11610698</v>
      </c>
      <c r="D31" s="44">
        <f t="shared" si="2"/>
        <v>1964673</v>
      </c>
      <c r="E31" s="44">
        <f t="shared" si="2"/>
        <v>4038835</v>
      </c>
      <c r="F31" s="44">
        <f t="shared" si="2"/>
        <v>0</v>
      </c>
      <c r="G31" s="44">
        <f t="shared" si="2"/>
        <v>0</v>
      </c>
    </row>
    <row r="32" spans="1:7" ht="13.5" thickBot="1">
      <c r="A32" s="39"/>
      <c r="B32" s="16"/>
      <c r="C32" s="16"/>
      <c r="D32" s="16"/>
      <c r="E32" s="16"/>
      <c r="F32" s="16"/>
      <c r="G32" s="16"/>
    </row>
    <row r="33" spans="1:7" ht="13.5" thickBot="1">
      <c r="A33" s="39" t="s">
        <v>13</v>
      </c>
      <c r="B33" s="17">
        <v>149</v>
      </c>
      <c r="C33" s="17">
        <v>149</v>
      </c>
      <c r="D33" s="17">
        <v>141</v>
      </c>
      <c r="E33" s="17">
        <v>142</v>
      </c>
      <c r="F33" s="17"/>
      <c r="G33" s="17"/>
    </row>
    <row r="34" ht="15">
      <c r="A34" s="41"/>
    </row>
    <row r="35" spans="1:7" ht="12.75">
      <c r="A35" s="66" t="s">
        <v>74</v>
      </c>
      <c r="B35" s="67"/>
      <c r="C35" s="67"/>
      <c r="D35" s="67"/>
      <c r="E35" s="67"/>
      <c r="F35" s="67"/>
      <c r="G35" s="67"/>
    </row>
    <row r="36" spans="1:7" ht="12.75">
      <c r="A36" s="67"/>
      <c r="B36" s="67"/>
      <c r="C36" s="67"/>
      <c r="D36" s="67"/>
      <c r="E36" s="67"/>
      <c r="F36" s="67"/>
      <c r="G36" s="67"/>
    </row>
    <row r="38" ht="15">
      <c r="A38" s="41"/>
    </row>
  </sheetData>
  <sheetProtection/>
  <mergeCells count="7">
    <mergeCell ref="A35:G36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Илиана Шопова</cp:lastModifiedBy>
  <cp:lastPrinted>2018-07-26T11:58:59Z</cp:lastPrinted>
  <dcterms:created xsi:type="dcterms:W3CDTF">2016-04-01T09:51:31Z</dcterms:created>
  <dcterms:modified xsi:type="dcterms:W3CDTF">2018-07-26T11:59:07Z</dcterms:modified>
  <cp:category/>
  <cp:version/>
  <cp:contentType/>
  <cp:contentStatus/>
</cp:coreProperties>
</file>